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comments3.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omments4.xml" ContentType="application/vnd.openxmlformats-officedocument.spreadsheetml.comments+xml"/>
  <Override PartName="/xl/drawings/drawing5.xml" ContentType="application/vnd.openxmlformats-officedocument.drawing+xml"/>
  <Override PartName="/xl/charts/chart4.xml" ContentType="application/vnd.openxmlformats-officedocument.drawingml.chart+xml"/>
  <Override PartName="/xl/comments5.xml" ContentType="application/vnd.openxmlformats-officedocument.spreadsheetml.comments+xml"/>
  <Override PartName="/xl/drawings/drawing6.xml" ContentType="application/vnd.openxmlformats-officedocument.drawing+xml"/>
  <Override PartName="/xl/charts/chart5.xml" ContentType="application/vnd.openxmlformats-officedocument.drawingml.chart+xml"/>
  <Override PartName="/xl/comments6.xml" ContentType="application/vnd.openxmlformats-officedocument.spreadsheetml.comments+xml"/>
  <Override PartName="/xl/drawings/drawing7.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kura\今年度\07_所内回答\C0研究調査\研究調査事業\03_小・中・高等学校教育相談研究委員会\00_H27_web原稿（小中高教相）\01_原稿  12.11\５　トラブルのアンケートとマニュアルと集計ﾂｰﾙ\トラブルアンケート集計ツール\"/>
    </mc:Choice>
  </mc:AlternateContent>
  <bookViews>
    <workbookView xWindow="0" yWindow="0" windowWidth="20490" windowHeight="7770" tabRatio="925"/>
  </bookViews>
  <sheets>
    <sheet name="使い方" sheetId="27" r:id="rId1"/>
    <sheet name="事前入力【トラブルの頻度】" sheetId="15" r:id="rId2"/>
    <sheet name="事前結果【トラブルの頻度】" sheetId="16" r:id="rId3"/>
    <sheet name="事後入力【トラブルの頻度】" sheetId="17" r:id="rId4"/>
    <sheet name="事後結果【トラブルの頻度】" sheetId="18" r:id="rId5"/>
    <sheet name="事前入力【声掛けの意識】" sheetId="19" r:id="rId6"/>
    <sheet name="事前結果【声掛けの意識】" sheetId="20" r:id="rId7"/>
    <sheet name="事後入力【声掛けの意識】" sheetId="23" r:id="rId8"/>
    <sheet name="事後結果【声掛けの意識】 " sheetId="24" r:id="rId9"/>
    <sheet name="事前入力【怒りへの対処法】" sheetId="21" r:id="rId10"/>
    <sheet name="事前結果【怒りへの対処法】" sheetId="22" r:id="rId11"/>
    <sheet name="事後入力【怒りへの対処法】" sheetId="25" r:id="rId12"/>
    <sheet name="事後結果【怒りへの対処法】" sheetId="26" r:id="rId13"/>
  </sheets>
  <definedNames>
    <definedName name="_xlnm.Print_Area" localSheetId="4">事後結果【トラブルの頻度】!$A$1:$P$43</definedName>
    <definedName name="_xlnm.Print_Area" localSheetId="8">'事後結果【声掛けの意識】 '!$A$1:$P$43</definedName>
    <definedName name="_xlnm.Print_Area" localSheetId="12">事後結果【怒りへの対処法】!$A$1:$P$30</definedName>
    <definedName name="_xlnm.Print_Area" localSheetId="3">事後入力【トラブルの頻度】!$A$1:$CB$38</definedName>
    <definedName name="_xlnm.Print_Area" localSheetId="7">事後入力【声掛けの意識】!$A$1:$CB$38</definedName>
    <definedName name="_xlnm.Print_Area" localSheetId="11">事後入力【怒りへの対処法】!$A$1:$CB$26</definedName>
    <definedName name="_xlnm.Print_Area" localSheetId="2">事前結果【トラブルの頻度】!$A$1:$P$43</definedName>
    <definedName name="_xlnm.Print_Area" localSheetId="6">事前結果【声掛けの意識】!$A$1:$P$43</definedName>
    <definedName name="_xlnm.Print_Area" localSheetId="10">事前結果【怒りへの対処法】!$A$1:$P$30</definedName>
    <definedName name="_xlnm.Print_Area" localSheetId="1">事前入力【トラブルの頻度】!$A$1:$CB$38</definedName>
    <definedName name="_xlnm.Print_Area" localSheetId="5">事前入力【声掛けの意識】!$A$1:$CB$38</definedName>
    <definedName name="_xlnm.Print_Area" localSheetId="9">事前入力【怒りへの対処法】!$A$1:$CB$26</definedName>
    <definedName name="ある" localSheetId="3">OFFSET(事後入力【トラブルの頻度】!$CE$6,0,0,COUNT(事後入力【トラブルの頻度】!$CE:$CE),1)</definedName>
    <definedName name="ある" localSheetId="7">OFFSET(事後入力【声掛けの意識】!$CE$6,0,0,COUNT(事後入力【声掛けの意識】!$CE:$CE),1)</definedName>
    <definedName name="ある" localSheetId="11">OFFSET(事後入力【怒りへの対処法】!$CE$6,0,0,COUNT(事後入力【怒りへの対処法】!$CE:$CE),1)</definedName>
    <definedName name="ある" localSheetId="1">OFFSET(事前入力【トラブルの頻度】!$CE$6,0,0,COUNT(事前入力【トラブルの頻度】!$CE:$CE),1)</definedName>
    <definedName name="ある" localSheetId="5">OFFSET(事前入力【声掛けの意識】!$CE$6,0,0,COUNT(事前入力【声掛けの意識】!$CE:$CE),1)</definedName>
    <definedName name="ある" localSheetId="9">OFFSET(事前入力【怒りへの対処法】!$CE$6,0,0,COUNT(事前入力【怒りへの対処法】!$CE:$CE),1)</definedName>
    <definedName name="ない" localSheetId="3">OFFSET(事後入力【トラブルの頻度】!$BM$6,0,0,COUNT(事後入力【トラブルの頻度】!$BM:$BM)-1,1)</definedName>
    <definedName name="ない" localSheetId="7">OFFSET(事後入力【声掛けの意識】!$BM$6,0,0,COUNT(事後入力【声掛けの意識】!$BM:$BM)-1,1)</definedName>
    <definedName name="ない" localSheetId="11">OFFSET(事後入力【怒りへの対処法】!$BM$6,0,0,COUNT(事後入力【怒りへの対処法】!$BM:$BM)-1,1)</definedName>
    <definedName name="ない" localSheetId="1">OFFSET(事前入力【トラブルの頻度】!$BM$6,0,0,COUNT(事前入力【トラブルの頻度】!$BM:$BM)-1,1)</definedName>
    <definedName name="ない" localSheetId="5">OFFSET(事前入力【声掛けの意識】!$BM$6,0,0,COUNT(事前入力【声掛けの意識】!$BM:$BM)-1,1)</definedName>
    <definedName name="ない" localSheetId="9">OFFSET(事前入力【怒りへの対処法】!$BM$6,0,0,COUNT(事前入力【怒りへの対処法】!$BM:$BM)-1,1)</definedName>
    <definedName name="よくある" localSheetId="3">OFFSET(事後入力【トラブルの頻度】!$BJ$6,0,0,COUNT(事後入力【トラブルの頻度】!$BJ:$BJ)-1,1)</definedName>
    <definedName name="よくある" localSheetId="7">OFFSET(事後入力【声掛けの意識】!$BJ$6,0,0,COUNT(事後入力【声掛けの意識】!$BJ:$BJ)-1,1)</definedName>
    <definedName name="よくある" localSheetId="11">OFFSET(事後入力【怒りへの対処法】!$BJ$6,0,0,COUNT(事後入力【怒りへの対処法】!$BJ:$BJ)-1,1)</definedName>
    <definedName name="よくある" localSheetId="1">OFFSET(事前入力【トラブルの頻度】!$BJ$6,0,0,COUNT(事前入力【トラブルの頻度】!$BJ:$BJ)-1,1)</definedName>
    <definedName name="よくある" localSheetId="5">OFFSET(事前入力【声掛けの意識】!$BJ$6,0,0,COUNT(事前入力【声掛けの意識】!$BJ:$BJ)-1,1)</definedName>
    <definedName name="よくある" localSheetId="9">OFFSET(事前入力【怒りへの対処法】!$BJ$6,0,0,COUNT(事前入力【怒りへの対処法】!$BJ:$BJ)-1,1)</definedName>
    <definedName name="強制順位" localSheetId="3">OFFSET(事後入力【トラブルの頻度】!$CG$6,0,0,COUNT(事後入力【トラブルの頻度】!$CG:$CG),1)</definedName>
    <definedName name="強制順位" localSheetId="7">OFFSET(事後入力【声掛けの意識】!$CG$6,0,0,COUNT(事後入力【声掛けの意識】!$CG:$CG),1)</definedName>
    <definedName name="強制順位" localSheetId="11">OFFSET(事後入力【怒りへの対処法】!$CG$6,0,0,COUNT(事後入力【怒りへの対処法】!$CG:$CG),1)</definedName>
    <definedName name="強制順位" localSheetId="1">OFFSET(事前入力【トラブルの頻度】!$CG$6,0,0,COUNT(事前入力【トラブルの頻度】!$CG:$CG),1)</definedName>
    <definedName name="強制順位" localSheetId="5">OFFSET(事前入力【声掛けの意識】!$CG$6,0,0,COUNT(事前入力【声掛けの意識】!$CG:$CG),1)</definedName>
    <definedName name="強制順位" localSheetId="9">OFFSET(事前入力【怒りへの対処法】!$CG$6,0,0,COUNT(事前入力【怒りへの対処法】!$CG:$CG),1)</definedName>
    <definedName name="番号" localSheetId="3">OFFSET(事後入力【トラブルの頻度】!$C$6,0,0,COUNT(事後入力【トラブルの頻度】!$C:$C),1)</definedName>
    <definedName name="番号" localSheetId="7">OFFSET(事後入力【声掛けの意識】!$C$6,0,0,COUNT(事後入力【声掛けの意識】!$C:$C),1)</definedName>
    <definedName name="番号" localSheetId="11">OFFSET(事後入力【怒りへの対処法】!$C$6,0,0,COUNT(事後入力【怒りへの対処法】!$C:$C),1)</definedName>
    <definedName name="番号" localSheetId="1">OFFSET(事前入力【トラブルの頻度】!$C$6,0,0,COUNT(事前入力【トラブルの頻度】!$C:$C),1)</definedName>
    <definedName name="番号" localSheetId="5">OFFSET(事前入力【声掛けの意識】!$C$6,0,0,COUNT(事前入力【声掛けの意識】!$C:$C),1)</definedName>
    <definedName name="番号" localSheetId="9">OFFSET(事前入力【怒りへの対処法】!$C$6,0,0,COUNT(事前入力【怒りへの対処法】!$C:$C),1)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4" i="23" l="1"/>
  <c r="CB6" i="15" l="1"/>
  <c r="D2" i="26" l="1"/>
  <c r="D2" i="24" l="1"/>
  <c r="O3" i="18" l="1"/>
  <c r="M3" i="18"/>
  <c r="O2" i="18"/>
  <c r="M2" i="18"/>
  <c r="M3" i="16"/>
  <c r="O3" i="16"/>
  <c r="O2" i="16"/>
  <c r="M2" i="16"/>
  <c r="C2" i="26"/>
  <c r="C2" i="24"/>
  <c r="C2" i="18"/>
  <c r="C2" i="16"/>
  <c r="C2" i="20"/>
  <c r="F5" i="25" l="1"/>
  <c r="O3" i="26" s="1"/>
  <c r="D5" i="25"/>
  <c r="M3" i="26" s="1"/>
  <c r="F4" i="25"/>
  <c r="O2" i="26" s="1"/>
  <c r="D4" i="25"/>
  <c r="M2" i="26" s="1"/>
  <c r="F5" i="23"/>
  <c r="O3" i="24" s="1"/>
  <c r="D5" i="23"/>
  <c r="M3" i="24" s="1"/>
  <c r="F4" i="23"/>
  <c r="O2" i="24" s="1"/>
  <c r="D4" i="23"/>
  <c r="M2" i="24" s="1"/>
  <c r="F5" i="21"/>
  <c r="O3" i="22" s="1"/>
  <c r="D5" i="21"/>
  <c r="M3" i="22" s="1"/>
  <c r="F4" i="21"/>
  <c r="O2" i="22" s="1"/>
  <c r="D4" i="21"/>
  <c r="M2" i="22" s="1"/>
  <c r="F5" i="19"/>
  <c r="O3" i="20" s="1"/>
  <c r="D5" i="19"/>
  <c r="M3" i="20" s="1"/>
  <c r="F4" i="19"/>
  <c r="O2" i="20" s="1"/>
  <c r="D4" i="19"/>
  <c r="M2" i="20" s="1"/>
  <c r="D2" i="22" l="1"/>
  <c r="D2" i="20"/>
  <c r="CE5" i="25" l="1"/>
  <c r="CE5" i="21"/>
  <c r="CE5" i="23"/>
  <c r="CE5" i="19"/>
  <c r="CE5" i="17"/>
  <c r="CE5" i="15"/>
  <c r="BU3" i="25"/>
  <c r="BT3" i="25"/>
  <c r="BS3" i="25"/>
  <c r="BR3" i="25"/>
  <c r="BQ3" i="25"/>
  <c r="BP3" i="25"/>
  <c r="BO3" i="25"/>
  <c r="CR5" i="25" s="1"/>
  <c r="BN3" i="25"/>
  <c r="BU3" i="21"/>
  <c r="BT3" i="21"/>
  <c r="BS3" i="21"/>
  <c r="BR3" i="21"/>
  <c r="BQ3" i="21"/>
  <c r="BP3" i="21"/>
  <c r="CS5" i="21" s="1"/>
  <c r="BO3" i="21"/>
  <c r="CR5" i="21" s="1"/>
  <c r="BN3" i="21"/>
  <c r="CQ5" i="21" s="1"/>
  <c r="BU3" i="17"/>
  <c r="BT3" i="17"/>
  <c r="BS3" i="17"/>
  <c r="BR3" i="17"/>
  <c r="BQ3" i="17"/>
  <c r="CT5" i="17" s="1"/>
  <c r="BP3" i="17"/>
  <c r="CS5" i="17" s="1"/>
  <c r="BO3" i="17"/>
  <c r="CR5" i="17" s="1"/>
  <c r="BN3" i="17"/>
  <c r="CQ5" i="17" s="1"/>
  <c r="BU3" i="15"/>
  <c r="BT3" i="15"/>
  <c r="BS3" i="15"/>
  <c r="BR3" i="15"/>
  <c r="BQ3" i="15"/>
  <c r="CT5" i="15" s="1"/>
  <c r="BP3" i="15"/>
  <c r="CS5" i="15" s="1"/>
  <c r="BO3" i="15"/>
  <c r="BN3" i="15"/>
  <c r="CQ5" i="15" s="1"/>
  <c r="BS3" i="23"/>
  <c r="BT3" i="23"/>
  <c r="BU3" i="23"/>
  <c r="BS3" i="19"/>
  <c r="BT3" i="19"/>
  <c r="BU3" i="19"/>
  <c r="BR3" i="23"/>
  <c r="BR3" i="19"/>
  <c r="BO3" i="23"/>
  <c r="CR5" i="23" s="1"/>
  <c r="BP3" i="23"/>
  <c r="BQ3" i="23"/>
  <c r="BO3" i="19"/>
  <c r="CR5" i="19" s="1"/>
  <c r="BP3" i="19"/>
  <c r="BQ3" i="19"/>
  <c r="CT5" i="19" s="1"/>
  <c r="BN3" i="23"/>
  <c r="CQ5" i="23" s="1"/>
  <c r="BN3" i="19"/>
  <c r="CT5" i="25"/>
  <c r="CS5" i="25"/>
  <c r="CQ5" i="25"/>
  <c r="CT5" i="21"/>
  <c r="CT5" i="23"/>
  <c r="CS5" i="23"/>
  <c r="CS5" i="19"/>
  <c r="CQ5" i="19"/>
  <c r="CR5" i="15"/>
  <c r="BT6" i="15"/>
  <c r="BS28" i="15"/>
  <c r="BS29" i="15"/>
  <c r="BS30" i="15"/>
  <c r="BS31" i="15"/>
  <c r="BS32" i="15"/>
  <c r="BS33" i="15"/>
  <c r="BS34" i="15"/>
  <c r="BS35" i="15"/>
  <c r="BS36" i="15"/>
  <c r="BS37" i="15"/>
  <c r="BT9" i="15"/>
  <c r="BT13" i="15"/>
  <c r="BT17" i="15"/>
  <c r="BT21" i="15"/>
  <c r="BT25" i="15"/>
  <c r="BT28" i="15"/>
  <c r="BT30" i="15"/>
  <c r="BT32" i="15"/>
  <c r="BT34" i="15"/>
  <c r="BT36" i="15"/>
  <c r="BU6" i="15"/>
  <c r="BS27" i="15" l="1"/>
  <c r="BS26" i="15"/>
  <c r="BS25" i="15"/>
  <c r="BS24" i="15"/>
  <c r="BS23" i="15"/>
  <c r="BS22" i="15"/>
  <c r="BS21" i="15"/>
  <c r="BS20" i="15"/>
  <c r="BS19" i="15"/>
  <c r="BS18" i="15"/>
  <c r="BS17" i="15"/>
  <c r="BS16" i="15"/>
  <c r="BS15" i="15"/>
  <c r="BS14" i="15"/>
  <c r="BS13" i="15"/>
  <c r="BS12" i="15"/>
  <c r="BS11" i="15"/>
  <c r="BS10" i="15"/>
  <c r="BS9" i="15"/>
  <c r="BS8" i="15"/>
  <c r="BS7" i="15"/>
  <c r="BT24" i="15"/>
  <c r="BT20" i="15"/>
  <c r="BT16" i="15"/>
  <c r="BT12" i="15"/>
  <c r="BT8" i="15"/>
  <c r="BU37" i="15"/>
  <c r="BR36" i="15"/>
  <c r="BU35" i="15"/>
  <c r="BR34" i="15"/>
  <c r="BU33" i="15"/>
  <c r="BR32" i="15"/>
  <c r="BU31" i="15"/>
  <c r="BR30" i="15"/>
  <c r="BU29" i="15"/>
  <c r="BR28" i="15"/>
  <c r="BU27" i="15"/>
  <c r="BR26" i="15"/>
  <c r="BU25" i="15"/>
  <c r="BR24" i="15"/>
  <c r="BU23" i="15"/>
  <c r="BR22" i="15"/>
  <c r="BU21" i="15"/>
  <c r="BR20" i="15"/>
  <c r="BU19" i="15"/>
  <c r="BR18" i="15"/>
  <c r="BU17" i="15"/>
  <c r="BR16" i="15"/>
  <c r="BU15" i="15"/>
  <c r="BR14" i="15"/>
  <c r="BU13" i="15"/>
  <c r="BR12" i="15"/>
  <c r="BU11" i="15"/>
  <c r="BR10" i="15"/>
  <c r="BU9" i="15"/>
  <c r="BR8" i="15"/>
  <c r="BU7" i="15"/>
  <c r="BS6" i="15"/>
  <c r="BT37" i="15"/>
  <c r="BT35" i="15"/>
  <c r="BT33" i="15"/>
  <c r="BT31" i="15"/>
  <c r="BT29" i="15"/>
  <c r="BT27" i="15"/>
  <c r="BT23" i="15"/>
  <c r="BT19" i="15"/>
  <c r="BT15" i="15"/>
  <c r="BT11" i="15"/>
  <c r="BT7" i="15"/>
  <c r="BU36" i="15"/>
  <c r="BU34" i="15"/>
  <c r="BU32" i="15"/>
  <c r="BU30" i="15"/>
  <c r="BU28" i="15"/>
  <c r="BU26" i="15"/>
  <c r="BU24" i="15"/>
  <c r="BU22" i="15"/>
  <c r="BU20" i="15"/>
  <c r="BU18" i="15"/>
  <c r="BU16" i="15"/>
  <c r="BU14" i="15"/>
  <c r="BU12" i="15"/>
  <c r="BU10" i="15"/>
  <c r="BU8" i="15"/>
  <c r="BR6" i="15"/>
  <c r="BT26" i="15"/>
  <c r="BT22" i="15"/>
  <c r="BT18" i="15"/>
  <c r="BT14" i="15"/>
  <c r="BT10" i="15"/>
  <c r="BR37" i="15"/>
  <c r="BR35" i="15"/>
  <c r="BR33" i="15"/>
  <c r="BR31" i="15"/>
  <c r="BR29" i="15"/>
  <c r="BR27" i="15"/>
  <c r="BR25" i="15"/>
  <c r="BR23" i="15"/>
  <c r="BR21" i="15"/>
  <c r="BR19" i="15"/>
  <c r="BR17" i="15"/>
  <c r="BR15" i="15"/>
  <c r="BR13" i="15"/>
  <c r="BR11" i="15"/>
  <c r="BR9" i="15"/>
  <c r="BR7" i="15"/>
  <c r="M4" i="17"/>
  <c r="N4" i="17"/>
  <c r="O4" i="17"/>
  <c r="P4" i="17"/>
  <c r="Q4" i="17"/>
  <c r="R4" i="17"/>
  <c r="S4" i="17"/>
  <c r="T4" i="17"/>
  <c r="U4" i="17"/>
  <c r="V4" i="17"/>
  <c r="W4" i="17"/>
  <c r="X4" i="17"/>
  <c r="Y4" i="17"/>
  <c r="Z4" i="17"/>
  <c r="BQ18" i="17" s="1"/>
  <c r="AA4" i="17"/>
  <c r="AB4" i="17"/>
  <c r="AC4" i="17"/>
  <c r="AD4" i="17"/>
  <c r="BP19" i="17" s="1"/>
  <c r="AE4" i="17"/>
  <c r="AF4" i="17"/>
  <c r="AG4" i="17"/>
  <c r="AH4" i="17"/>
  <c r="AI4" i="17"/>
  <c r="AJ4" i="17"/>
  <c r="AK4" i="17"/>
  <c r="AL4" i="17"/>
  <c r="AM4" i="17"/>
  <c r="AN4" i="17"/>
  <c r="AO4" i="17"/>
  <c r="AP4" i="17"/>
  <c r="AQ4" i="17"/>
  <c r="AR4" i="17"/>
  <c r="AS4" i="17"/>
  <c r="AT4" i="17"/>
  <c r="BP11" i="17" s="1"/>
  <c r="AU4" i="17"/>
  <c r="AV4" i="17"/>
  <c r="AW4" i="17"/>
  <c r="AX4" i="17"/>
  <c r="BN15" i="17" s="1"/>
  <c r="AY4" i="17"/>
  <c r="AZ4" i="17"/>
  <c r="BA4" i="17"/>
  <c r="BB4" i="17"/>
  <c r="BC4" i="17"/>
  <c r="BD4" i="17"/>
  <c r="BE4" i="17"/>
  <c r="BF4" i="17"/>
  <c r="BP25" i="17" s="1"/>
  <c r="BG4" i="17"/>
  <c r="BH4" i="17"/>
  <c r="BI4" i="17"/>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BO23" i="19" s="1"/>
  <c r="AP4" i="19"/>
  <c r="AQ4" i="19"/>
  <c r="AR4" i="19"/>
  <c r="AS4" i="19"/>
  <c r="AT4" i="19"/>
  <c r="AU4" i="19"/>
  <c r="AV4" i="19"/>
  <c r="AW4" i="19"/>
  <c r="BP11" i="19" s="1"/>
  <c r="AX4" i="19"/>
  <c r="AY4" i="19"/>
  <c r="AZ4" i="19"/>
  <c r="BA4" i="19"/>
  <c r="BB4" i="19"/>
  <c r="BC4" i="19"/>
  <c r="BD4" i="19"/>
  <c r="BE4" i="19"/>
  <c r="BF4" i="19"/>
  <c r="BG4" i="19"/>
  <c r="BH4" i="19"/>
  <c r="BI4" i="19"/>
  <c r="M4" i="23"/>
  <c r="N4" i="23"/>
  <c r="O4" i="23"/>
  <c r="P4" i="23"/>
  <c r="Q4" i="23"/>
  <c r="R4" i="23"/>
  <c r="S4" i="23"/>
  <c r="T4" i="23"/>
  <c r="U4" i="23"/>
  <c r="V4" i="23"/>
  <c r="W4" i="23"/>
  <c r="X4" i="23"/>
  <c r="Y4" i="23"/>
  <c r="Z4" i="23"/>
  <c r="AA4" i="23"/>
  <c r="AB4" i="23"/>
  <c r="AC4" i="23"/>
  <c r="AD4" i="23"/>
  <c r="AE4" i="23"/>
  <c r="AF4" i="23"/>
  <c r="AH4" i="23"/>
  <c r="AI4" i="23"/>
  <c r="AJ4" i="23"/>
  <c r="AK4" i="23"/>
  <c r="AL4" i="23"/>
  <c r="AM4" i="23"/>
  <c r="AN4" i="23"/>
  <c r="AO4" i="23"/>
  <c r="AP4" i="23"/>
  <c r="AQ4" i="23"/>
  <c r="AR4" i="23"/>
  <c r="AS4" i="23"/>
  <c r="AT4" i="23"/>
  <c r="AU4" i="23"/>
  <c r="AV4" i="23"/>
  <c r="AW4" i="23"/>
  <c r="AX4" i="23"/>
  <c r="AY4" i="23"/>
  <c r="AZ4" i="23"/>
  <c r="BA4" i="23"/>
  <c r="BP12" i="23" s="1"/>
  <c r="BB4" i="23"/>
  <c r="BC4" i="23"/>
  <c r="BD4" i="23"/>
  <c r="BE4" i="23"/>
  <c r="BF4" i="23"/>
  <c r="BG4" i="23"/>
  <c r="BH4" i="23"/>
  <c r="BI4" i="23"/>
  <c r="M4" i="21"/>
  <c r="N4" i="21"/>
  <c r="O4" i="21"/>
  <c r="P4" i="21"/>
  <c r="Q4" i="21"/>
  <c r="R4" i="21"/>
  <c r="S4" i="21"/>
  <c r="T4" i="21"/>
  <c r="U4" i="21"/>
  <c r="V4" i="21"/>
  <c r="W4" i="21"/>
  <c r="X4" i="21"/>
  <c r="Y4" i="21"/>
  <c r="Z4" i="21"/>
  <c r="AA4" i="21"/>
  <c r="AB4" i="21"/>
  <c r="AC4" i="21"/>
  <c r="AD4" i="21"/>
  <c r="AE4" i="21"/>
  <c r="AF4" i="21"/>
  <c r="AG4" i="21"/>
  <c r="AH4" i="21"/>
  <c r="AI4" i="21"/>
  <c r="AJ4" i="21"/>
  <c r="AK4" i="21"/>
  <c r="AL4" i="21"/>
  <c r="AM4" i="21"/>
  <c r="AN4" i="21"/>
  <c r="AO4" i="21"/>
  <c r="AP4" i="21"/>
  <c r="AQ4" i="21"/>
  <c r="AR4" i="21"/>
  <c r="AS4" i="21"/>
  <c r="AT4" i="21"/>
  <c r="AU4" i="21"/>
  <c r="AV4" i="21"/>
  <c r="AW4" i="21"/>
  <c r="AX4" i="21"/>
  <c r="AY4" i="21"/>
  <c r="AZ4" i="21"/>
  <c r="BA4" i="21"/>
  <c r="BB4" i="21"/>
  <c r="BC4" i="21"/>
  <c r="BD4" i="21"/>
  <c r="BE4" i="21"/>
  <c r="BF4" i="21"/>
  <c r="BG4" i="21"/>
  <c r="BH4" i="21"/>
  <c r="BI4" i="21"/>
  <c r="M4" i="25"/>
  <c r="N4" i="25"/>
  <c r="O4" i="25"/>
  <c r="P4" i="25"/>
  <c r="Q4" i="25"/>
  <c r="R4" i="25"/>
  <c r="S4" i="25"/>
  <c r="T4" i="25"/>
  <c r="U4" i="25"/>
  <c r="V4" i="25"/>
  <c r="W4" i="25"/>
  <c r="X4" i="25"/>
  <c r="Y4" i="25"/>
  <c r="Z4" i="25"/>
  <c r="AA4" i="25"/>
  <c r="AB4" i="25"/>
  <c r="AC4" i="25"/>
  <c r="AD4" i="25"/>
  <c r="AE4" i="25"/>
  <c r="AF4" i="25"/>
  <c r="AG4" i="25"/>
  <c r="AH4" i="25"/>
  <c r="AI4" i="25"/>
  <c r="AJ4" i="25"/>
  <c r="AK4" i="25"/>
  <c r="AL4" i="25"/>
  <c r="AM4" i="25"/>
  <c r="AN4" i="25"/>
  <c r="AO4" i="25"/>
  <c r="AP4" i="25"/>
  <c r="AQ4" i="25"/>
  <c r="AR4" i="25"/>
  <c r="AS4" i="25"/>
  <c r="AT4" i="25"/>
  <c r="AU4" i="25"/>
  <c r="AV4" i="25"/>
  <c r="AW4" i="25"/>
  <c r="AX4" i="25"/>
  <c r="AY4" i="25"/>
  <c r="AZ4" i="25"/>
  <c r="BA4" i="25"/>
  <c r="BB4" i="25"/>
  <c r="BC4" i="25"/>
  <c r="BD4" i="25"/>
  <c r="BE4" i="25"/>
  <c r="BF4" i="25"/>
  <c r="BG4" i="25"/>
  <c r="BH4" i="25"/>
  <c r="BI4" i="25"/>
  <c r="L4" i="17"/>
  <c r="L4" i="19"/>
  <c r="BO8" i="19" s="1"/>
  <c r="L4" i="23"/>
  <c r="L4" i="21"/>
  <c r="L4" i="25"/>
  <c r="M2" i="17"/>
  <c r="N2" i="17"/>
  <c r="O2" i="17"/>
  <c r="P2" i="17"/>
  <c r="Q2" i="17"/>
  <c r="R2" i="17"/>
  <c r="S2" i="17"/>
  <c r="T2" i="17"/>
  <c r="U2" i="17"/>
  <c r="V2" i="17"/>
  <c r="W2" i="17"/>
  <c r="X2" i="17"/>
  <c r="Y2" i="17"/>
  <c r="Z2" i="17"/>
  <c r="AA2" i="17"/>
  <c r="AB2" i="17"/>
  <c r="AC2" i="17"/>
  <c r="AD2" i="17"/>
  <c r="AE2" i="17"/>
  <c r="AF2" i="17"/>
  <c r="AG2" i="17"/>
  <c r="AH2" i="17"/>
  <c r="AI2" i="17"/>
  <c r="AJ2" i="17"/>
  <c r="AK2" i="17"/>
  <c r="AL2" i="17"/>
  <c r="AM2" i="17"/>
  <c r="AN2" i="17"/>
  <c r="AO2" i="17"/>
  <c r="AP2" i="17"/>
  <c r="AQ2" i="17"/>
  <c r="AR2" i="17"/>
  <c r="AS2" i="17"/>
  <c r="AT2" i="17"/>
  <c r="AU2" i="17"/>
  <c r="AV2" i="17"/>
  <c r="AW2" i="17"/>
  <c r="AX2" i="17"/>
  <c r="AY2" i="17"/>
  <c r="AZ2" i="17"/>
  <c r="BA2" i="17"/>
  <c r="BB2" i="17"/>
  <c r="BC2" i="17"/>
  <c r="BD2" i="17"/>
  <c r="BE2" i="17"/>
  <c r="BF2" i="17"/>
  <c r="BG2" i="17"/>
  <c r="BH2" i="17"/>
  <c r="BI2" i="17"/>
  <c r="M2" i="19"/>
  <c r="N2" i="19"/>
  <c r="O2" i="19"/>
  <c r="P2" i="19"/>
  <c r="Q2" i="19"/>
  <c r="R2" i="19"/>
  <c r="S2" i="19"/>
  <c r="T2" i="19"/>
  <c r="U2" i="19"/>
  <c r="V2" i="19"/>
  <c r="W2" i="19"/>
  <c r="X2" i="19"/>
  <c r="Y2" i="19"/>
  <c r="Z2" i="19"/>
  <c r="AA2" i="19"/>
  <c r="AB2" i="19"/>
  <c r="AC2" i="19"/>
  <c r="AD2" i="19"/>
  <c r="AE2" i="19"/>
  <c r="AF2" i="19"/>
  <c r="AG2" i="19"/>
  <c r="AH2" i="19"/>
  <c r="AI2" i="19"/>
  <c r="AJ2" i="19"/>
  <c r="AK2" i="19"/>
  <c r="AL2" i="19"/>
  <c r="AM2" i="19"/>
  <c r="AN2" i="19"/>
  <c r="AO2" i="19"/>
  <c r="AP2" i="19"/>
  <c r="AQ2" i="19"/>
  <c r="AR2" i="19"/>
  <c r="AS2" i="19"/>
  <c r="AT2" i="19"/>
  <c r="AU2" i="19"/>
  <c r="AV2" i="19"/>
  <c r="AW2" i="19"/>
  <c r="AX2" i="19"/>
  <c r="AY2" i="19"/>
  <c r="AZ2" i="19"/>
  <c r="BA2" i="19"/>
  <c r="BB2" i="19"/>
  <c r="BC2" i="19"/>
  <c r="BD2" i="19"/>
  <c r="BE2" i="19"/>
  <c r="BF2" i="19"/>
  <c r="BG2" i="19"/>
  <c r="BH2" i="19"/>
  <c r="BI2" i="19"/>
  <c r="M2" i="23"/>
  <c r="N2" i="23"/>
  <c r="O2" i="23"/>
  <c r="P2" i="23"/>
  <c r="Q2" i="23"/>
  <c r="R2" i="23"/>
  <c r="S2" i="23"/>
  <c r="T2" i="23"/>
  <c r="U2" i="23"/>
  <c r="V2" i="23"/>
  <c r="W2" i="23"/>
  <c r="X2" i="23"/>
  <c r="Y2" i="23"/>
  <c r="Z2" i="23"/>
  <c r="AA2" i="23"/>
  <c r="AB2" i="23"/>
  <c r="AC2" i="23"/>
  <c r="AD2" i="23"/>
  <c r="AE2" i="23"/>
  <c r="AF2" i="23"/>
  <c r="AG2" i="23"/>
  <c r="AH2" i="23"/>
  <c r="AI2" i="23"/>
  <c r="AJ2" i="23"/>
  <c r="AK2" i="23"/>
  <c r="AL2" i="23"/>
  <c r="AM2" i="23"/>
  <c r="AN2" i="23"/>
  <c r="AO2" i="23"/>
  <c r="AP2" i="23"/>
  <c r="AQ2" i="23"/>
  <c r="AR2" i="23"/>
  <c r="AS2" i="23"/>
  <c r="AT2" i="23"/>
  <c r="AU2" i="23"/>
  <c r="AV2" i="23"/>
  <c r="AW2" i="23"/>
  <c r="AX2" i="23"/>
  <c r="AY2" i="23"/>
  <c r="AZ2" i="23"/>
  <c r="BA2" i="23"/>
  <c r="BB2" i="23"/>
  <c r="BC2" i="23"/>
  <c r="BD2" i="23"/>
  <c r="BE2" i="23"/>
  <c r="BF2" i="23"/>
  <c r="BG2" i="23"/>
  <c r="BH2" i="23"/>
  <c r="BI2" i="23"/>
  <c r="M2" i="21"/>
  <c r="N2" i="21"/>
  <c r="O2" i="21"/>
  <c r="P2" i="21"/>
  <c r="Q2" i="21"/>
  <c r="R2" i="21"/>
  <c r="S2" i="21"/>
  <c r="T2" i="21"/>
  <c r="U2" i="21"/>
  <c r="V2" i="21"/>
  <c r="W2" i="21"/>
  <c r="X2" i="21"/>
  <c r="Y2" i="21"/>
  <c r="Z2" i="21"/>
  <c r="AA2" i="21"/>
  <c r="AB2" i="21"/>
  <c r="AC2" i="21"/>
  <c r="AD2" i="21"/>
  <c r="AE2" i="21"/>
  <c r="AF2" i="21"/>
  <c r="AG2" i="21"/>
  <c r="AH2" i="21"/>
  <c r="AI2" i="21"/>
  <c r="AJ2" i="21"/>
  <c r="AK2" i="21"/>
  <c r="AL2" i="21"/>
  <c r="AM2" i="21"/>
  <c r="AN2" i="21"/>
  <c r="AO2" i="21"/>
  <c r="AP2" i="21"/>
  <c r="AQ2" i="21"/>
  <c r="AR2" i="21"/>
  <c r="AS2" i="21"/>
  <c r="AT2" i="21"/>
  <c r="AU2" i="21"/>
  <c r="AV2" i="21"/>
  <c r="AW2" i="21"/>
  <c r="AX2" i="21"/>
  <c r="AY2" i="21"/>
  <c r="AZ2" i="21"/>
  <c r="BA2" i="21"/>
  <c r="BB2" i="21"/>
  <c r="BC2" i="21"/>
  <c r="BD2" i="21"/>
  <c r="BE2" i="21"/>
  <c r="BF2" i="21"/>
  <c r="BG2" i="21"/>
  <c r="BH2" i="21"/>
  <c r="BI2" i="21"/>
  <c r="M2" i="25"/>
  <c r="N2" i="25"/>
  <c r="O2" i="25"/>
  <c r="P2" i="25"/>
  <c r="Q2" i="25"/>
  <c r="R2" i="25"/>
  <c r="S2" i="25"/>
  <c r="T2" i="25"/>
  <c r="U2" i="25"/>
  <c r="V2" i="25"/>
  <c r="W2" i="25"/>
  <c r="X2" i="25"/>
  <c r="Y2" i="25"/>
  <c r="Z2" i="25"/>
  <c r="AA2" i="25"/>
  <c r="AB2" i="25"/>
  <c r="AC2" i="25"/>
  <c r="AD2" i="25"/>
  <c r="AE2" i="25"/>
  <c r="AF2" i="25"/>
  <c r="AG2" i="25"/>
  <c r="AH2" i="25"/>
  <c r="AI2" i="25"/>
  <c r="AJ2" i="25"/>
  <c r="AK2" i="25"/>
  <c r="AL2" i="25"/>
  <c r="AM2" i="25"/>
  <c r="AN2" i="25"/>
  <c r="AO2" i="25"/>
  <c r="AP2" i="25"/>
  <c r="AQ2" i="25"/>
  <c r="AR2" i="25"/>
  <c r="AS2" i="25"/>
  <c r="AT2" i="25"/>
  <c r="AU2" i="25"/>
  <c r="AV2" i="25"/>
  <c r="AW2" i="25"/>
  <c r="AX2" i="25"/>
  <c r="AY2" i="25"/>
  <c r="AZ2" i="25"/>
  <c r="BA2" i="25"/>
  <c r="BB2" i="25"/>
  <c r="BC2" i="25"/>
  <c r="BD2" i="25"/>
  <c r="BE2" i="25"/>
  <c r="BF2" i="25"/>
  <c r="BG2" i="25"/>
  <c r="BH2" i="25"/>
  <c r="BI2" i="25"/>
  <c r="L2" i="17"/>
  <c r="L2" i="19"/>
  <c r="L2" i="23"/>
  <c r="L2" i="21"/>
  <c r="L2" i="25"/>
  <c r="T4" i="26"/>
  <c r="CA26" i="25"/>
  <c r="BZ26" i="25"/>
  <c r="BI26" i="25"/>
  <c r="BH26" i="25"/>
  <c r="BG26" i="25"/>
  <c r="BF26" i="25"/>
  <c r="BE26" i="25"/>
  <c r="BD26" i="25"/>
  <c r="BC26" i="25"/>
  <c r="BB26" i="25"/>
  <c r="BA26" i="25"/>
  <c r="AZ26" i="25"/>
  <c r="AY26" i="25"/>
  <c r="AX26" i="25"/>
  <c r="AW26" i="25"/>
  <c r="AV26" i="25"/>
  <c r="AU26" i="25"/>
  <c r="AT26" i="25"/>
  <c r="AS26" i="25"/>
  <c r="AR26" i="25"/>
  <c r="AQ26" i="25"/>
  <c r="AP26" i="25"/>
  <c r="AO26" i="25"/>
  <c r="AN26" i="25"/>
  <c r="AM26" i="25"/>
  <c r="AL26" i="25"/>
  <c r="AK26" i="25"/>
  <c r="AJ26" i="25"/>
  <c r="AI26" i="25"/>
  <c r="AH26" i="25"/>
  <c r="AG26" i="25"/>
  <c r="AF26" i="25"/>
  <c r="AE26" i="25"/>
  <c r="AD26" i="25"/>
  <c r="AC26" i="25"/>
  <c r="AB26" i="25"/>
  <c r="AA26" i="25"/>
  <c r="Z26" i="25"/>
  <c r="Y26" i="25"/>
  <c r="X26" i="25"/>
  <c r="W26" i="25"/>
  <c r="V26" i="25"/>
  <c r="U26" i="25"/>
  <c r="T26" i="25"/>
  <c r="S26" i="25"/>
  <c r="R26" i="25"/>
  <c r="Q26" i="25"/>
  <c r="P26" i="25"/>
  <c r="O26" i="25"/>
  <c r="N26" i="25"/>
  <c r="M26" i="25"/>
  <c r="L26" i="25"/>
  <c r="CD25" i="25"/>
  <c r="CB25" i="25"/>
  <c r="BW25" i="25"/>
  <c r="BV25" i="25"/>
  <c r="BM25" i="25"/>
  <c r="BL25" i="25"/>
  <c r="BK25" i="25"/>
  <c r="BJ25" i="25"/>
  <c r="CD24" i="25"/>
  <c r="CB24" i="25"/>
  <c r="BW24" i="25"/>
  <c r="BV24" i="25"/>
  <c r="BM24" i="25"/>
  <c r="BL24" i="25"/>
  <c r="BK24" i="25"/>
  <c r="BJ24" i="25"/>
  <c r="CD23" i="25"/>
  <c r="CB23" i="25"/>
  <c r="BW23" i="25"/>
  <c r="BV23" i="25"/>
  <c r="BM23" i="25"/>
  <c r="BL23" i="25"/>
  <c r="BK23" i="25"/>
  <c r="BJ23" i="25"/>
  <c r="CD22" i="25"/>
  <c r="CB22" i="25"/>
  <c r="BW22" i="25"/>
  <c r="BV22" i="25"/>
  <c r="BM22" i="25"/>
  <c r="BL22" i="25"/>
  <c r="BK22" i="25"/>
  <c r="BJ22" i="25"/>
  <c r="CD21" i="25"/>
  <c r="CB21" i="25"/>
  <c r="BW21" i="25"/>
  <c r="BV21" i="25"/>
  <c r="BM21" i="25"/>
  <c r="BL21" i="25"/>
  <c r="BK21" i="25"/>
  <c r="BJ21" i="25"/>
  <c r="CD20" i="25"/>
  <c r="CB20" i="25"/>
  <c r="BW20" i="25"/>
  <c r="BV20" i="25"/>
  <c r="BM20" i="25"/>
  <c r="BL20" i="25"/>
  <c r="BK20" i="25"/>
  <c r="BJ20" i="25"/>
  <c r="CD19" i="25"/>
  <c r="CB19" i="25"/>
  <c r="BW19" i="25"/>
  <c r="BV19" i="25"/>
  <c r="BM19" i="25"/>
  <c r="BL19" i="25"/>
  <c r="BK19" i="25"/>
  <c r="BJ19" i="25"/>
  <c r="CD18" i="25"/>
  <c r="CB18" i="25"/>
  <c r="BW18" i="25"/>
  <c r="BV18" i="25"/>
  <c r="BM18" i="25"/>
  <c r="BL18" i="25"/>
  <c r="BK18" i="25"/>
  <c r="BJ18" i="25"/>
  <c r="CD17" i="25"/>
  <c r="CB17" i="25"/>
  <c r="BW17" i="25"/>
  <c r="BV17" i="25"/>
  <c r="BM17" i="25"/>
  <c r="BL17" i="25"/>
  <c r="BK17" i="25"/>
  <c r="BJ17" i="25"/>
  <c r="CD16" i="25"/>
  <c r="CB16" i="25"/>
  <c r="BW16" i="25"/>
  <c r="BV16" i="25"/>
  <c r="BM16" i="25"/>
  <c r="BL16" i="25"/>
  <c r="BK16" i="25"/>
  <c r="BJ16" i="25"/>
  <c r="CD15" i="25"/>
  <c r="CB15" i="25"/>
  <c r="BW15" i="25"/>
  <c r="BV15" i="25"/>
  <c r="BM15" i="25"/>
  <c r="BL15" i="25"/>
  <c r="BK15" i="25"/>
  <c r="BJ15" i="25"/>
  <c r="CD14" i="25"/>
  <c r="CB14" i="25"/>
  <c r="BW14" i="25"/>
  <c r="BV14" i="25"/>
  <c r="BM14" i="25"/>
  <c r="BL14" i="25"/>
  <c r="BK14" i="25"/>
  <c r="BJ14" i="25"/>
  <c r="CD13" i="25"/>
  <c r="CB13" i="25"/>
  <c r="BW13" i="25"/>
  <c r="BV13" i="25"/>
  <c r="BM13" i="25"/>
  <c r="BL13" i="25"/>
  <c r="BK13" i="25"/>
  <c r="BJ13" i="25"/>
  <c r="CD12" i="25"/>
  <c r="CB12" i="25"/>
  <c r="BW12" i="25"/>
  <c r="BV12" i="25"/>
  <c r="BM12" i="25"/>
  <c r="BL12" i="25"/>
  <c r="BK12" i="25"/>
  <c r="BJ12" i="25"/>
  <c r="CD11" i="25"/>
  <c r="CB11" i="25"/>
  <c r="BW11" i="25"/>
  <c r="BV11" i="25"/>
  <c r="BM11" i="25"/>
  <c r="BL11" i="25"/>
  <c r="BK11" i="25"/>
  <c r="BJ11" i="25"/>
  <c r="CD10" i="25"/>
  <c r="CB10" i="25"/>
  <c r="BW10" i="25"/>
  <c r="BV10" i="25"/>
  <c r="BM10" i="25"/>
  <c r="BL10" i="25"/>
  <c r="BK10" i="25"/>
  <c r="BJ10" i="25"/>
  <c r="CD9" i="25"/>
  <c r="CB9" i="25"/>
  <c r="BW9" i="25"/>
  <c r="BV9" i="25"/>
  <c r="BM9" i="25"/>
  <c r="BL9" i="25"/>
  <c r="BK9" i="25"/>
  <c r="BJ9" i="25"/>
  <c r="CD8" i="25"/>
  <c r="CB8" i="25"/>
  <c r="BW8" i="25"/>
  <c r="BV8" i="25"/>
  <c r="BM8" i="25"/>
  <c r="BL8" i="25"/>
  <c r="BK8" i="25"/>
  <c r="CE8" i="25" s="1"/>
  <c r="BJ8" i="25"/>
  <c r="CD7" i="25"/>
  <c r="CB7" i="25"/>
  <c r="BW7" i="25"/>
  <c r="BV7" i="25"/>
  <c r="BM7" i="25"/>
  <c r="BL7" i="25"/>
  <c r="BK7" i="25"/>
  <c r="CE7" i="25" s="1"/>
  <c r="BJ7" i="25"/>
  <c r="CD6" i="25"/>
  <c r="CB6" i="25"/>
  <c r="BW6" i="25"/>
  <c r="BV6" i="25"/>
  <c r="BM6" i="25"/>
  <c r="BL6" i="25"/>
  <c r="BK6" i="25"/>
  <c r="BJ6" i="25"/>
  <c r="CP5" i="25"/>
  <c r="CO5" i="25"/>
  <c r="CN5" i="25"/>
  <c r="CM5" i="25"/>
  <c r="CP4" i="25"/>
  <c r="CO4" i="25"/>
  <c r="CN4" i="25"/>
  <c r="CM4" i="25"/>
  <c r="CL4" i="25"/>
  <c r="CK4" i="25"/>
  <c r="CJ4" i="25"/>
  <c r="T4" i="24"/>
  <c r="CA38" i="23"/>
  <c r="BZ38" i="23"/>
  <c r="CB38" i="23" s="1"/>
  <c r="BI38" i="23"/>
  <c r="BH38" i="23"/>
  <c r="BG38" i="23"/>
  <c r="BF38" i="23"/>
  <c r="BE38" i="23"/>
  <c r="BD38" i="23"/>
  <c r="BC38" i="23"/>
  <c r="BB38" i="23"/>
  <c r="BA38"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V38" i="23"/>
  <c r="U38" i="23"/>
  <c r="T38" i="23"/>
  <c r="S38" i="23"/>
  <c r="R38" i="23"/>
  <c r="Q38" i="23"/>
  <c r="P38" i="23"/>
  <c r="O38" i="23"/>
  <c r="N38" i="23"/>
  <c r="M38" i="23"/>
  <c r="L38" i="23"/>
  <c r="CD37" i="23"/>
  <c r="CB37" i="23"/>
  <c r="BW37" i="23"/>
  <c r="BV37" i="23"/>
  <c r="BM37" i="23"/>
  <c r="BL37" i="23"/>
  <c r="BK37" i="23"/>
  <c r="BJ37" i="23"/>
  <c r="CD36" i="23"/>
  <c r="CB36" i="23"/>
  <c r="BW36" i="23"/>
  <c r="BV36" i="23"/>
  <c r="BM36" i="23"/>
  <c r="BL36" i="23"/>
  <c r="BK36" i="23"/>
  <c r="BJ36" i="23"/>
  <c r="CD35" i="23"/>
  <c r="CB35" i="23"/>
  <c r="BW35" i="23"/>
  <c r="BV35" i="23"/>
  <c r="BM35" i="23"/>
  <c r="BL35" i="23"/>
  <c r="BK35" i="23"/>
  <c r="BJ35" i="23"/>
  <c r="CD34" i="23"/>
  <c r="CB34" i="23"/>
  <c r="BW34" i="23"/>
  <c r="BV34" i="23"/>
  <c r="BM34" i="23"/>
  <c r="BL34" i="23"/>
  <c r="BK34" i="23"/>
  <c r="BJ34" i="23"/>
  <c r="CD33" i="23"/>
  <c r="CB33" i="23"/>
  <c r="BW33" i="23"/>
  <c r="BV33" i="23"/>
  <c r="BM33" i="23"/>
  <c r="BL33" i="23"/>
  <c r="BK33" i="23"/>
  <c r="BJ33" i="23"/>
  <c r="CD32" i="23"/>
  <c r="CB32" i="23"/>
  <c r="BW32" i="23"/>
  <c r="BV32" i="23"/>
  <c r="BM32" i="23"/>
  <c r="BL32" i="23"/>
  <c r="BK32" i="23"/>
  <c r="BJ32" i="23"/>
  <c r="CD31" i="23"/>
  <c r="CB31" i="23"/>
  <c r="BW31" i="23"/>
  <c r="BV31" i="23"/>
  <c r="BM31" i="23"/>
  <c r="BL31" i="23"/>
  <c r="BK31" i="23"/>
  <c r="BJ31" i="23"/>
  <c r="CD30" i="23"/>
  <c r="CB30" i="23"/>
  <c r="BW30" i="23"/>
  <c r="BV30" i="23"/>
  <c r="BM30" i="23"/>
  <c r="BL30" i="23"/>
  <c r="BK30" i="23"/>
  <c r="BJ30" i="23"/>
  <c r="CD29" i="23"/>
  <c r="CB29" i="23"/>
  <c r="BW29" i="23"/>
  <c r="BV29" i="23"/>
  <c r="BM29" i="23"/>
  <c r="BL29" i="23"/>
  <c r="BK29" i="23"/>
  <c r="BJ29" i="23"/>
  <c r="CD28" i="23"/>
  <c r="CB28" i="23"/>
  <c r="BW28" i="23"/>
  <c r="BV28" i="23"/>
  <c r="BM28" i="23"/>
  <c r="BL28" i="23"/>
  <c r="BK28" i="23"/>
  <c r="BJ28" i="23"/>
  <c r="CD27" i="23"/>
  <c r="CB27" i="23"/>
  <c r="BW27" i="23"/>
  <c r="BV27" i="23"/>
  <c r="BM27" i="23"/>
  <c r="BL27" i="23"/>
  <c r="BK27" i="23"/>
  <c r="BJ27" i="23"/>
  <c r="CD26" i="23"/>
  <c r="CB26" i="23"/>
  <c r="BW26" i="23"/>
  <c r="BV26" i="23"/>
  <c r="BM26" i="23"/>
  <c r="BL26" i="23"/>
  <c r="BK26" i="23"/>
  <c r="BJ26" i="23"/>
  <c r="CD25" i="23"/>
  <c r="CB25" i="23"/>
  <c r="BW25" i="23"/>
  <c r="BV25" i="23"/>
  <c r="BM25" i="23"/>
  <c r="BL25" i="23"/>
  <c r="BK25" i="23"/>
  <c r="BJ25" i="23"/>
  <c r="CD24" i="23"/>
  <c r="CB24" i="23"/>
  <c r="BW24" i="23"/>
  <c r="BV24" i="23"/>
  <c r="BM24" i="23"/>
  <c r="BL24" i="23"/>
  <c r="BK24" i="23"/>
  <c r="BJ24" i="23"/>
  <c r="CD23" i="23"/>
  <c r="CB23" i="23"/>
  <c r="BW23" i="23"/>
  <c r="BV23" i="23"/>
  <c r="BM23" i="23"/>
  <c r="BL23" i="23"/>
  <c r="BK23" i="23"/>
  <c r="BJ23" i="23"/>
  <c r="CD22" i="23"/>
  <c r="CB22" i="23"/>
  <c r="BW22" i="23"/>
  <c r="BV22" i="23"/>
  <c r="BM22" i="23"/>
  <c r="BL22" i="23"/>
  <c r="BK22" i="23"/>
  <c r="BJ22" i="23"/>
  <c r="CD21" i="23"/>
  <c r="CB21" i="23"/>
  <c r="BW21" i="23"/>
  <c r="BV21" i="23"/>
  <c r="BM21" i="23"/>
  <c r="BL21" i="23"/>
  <c r="BK21" i="23"/>
  <c r="BJ21" i="23"/>
  <c r="CD20" i="23"/>
  <c r="CB20" i="23"/>
  <c r="BW20" i="23"/>
  <c r="BV20" i="23"/>
  <c r="BM20" i="23"/>
  <c r="BL20" i="23"/>
  <c r="BK20" i="23"/>
  <c r="BJ20" i="23"/>
  <c r="CD19" i="23"/>
  <c r="CB19" i="23"/>
  <c r="BW19" i="23"/>
  <c r="BV19" i="23"/>
  <c r="BM19" i="23"/>
  <c r="BL19" i="23"/>
  <c r="BK19" i="23"/>
  <c r="BJ19" i="23"/>
  <c r="CD18" i="23"/>
  <c r="CB18" i="23"/>
  <c r="BW18" i="23"/>
  <c r="BV18" i="23"/>
  <c r="BM18" i="23"/>
  <c r="BL18" i="23"/>
  <c r="BK18" i="23"/>
  <c r="BJ18" i="23"/>
  <c r="CD17" i="23"/>
  <c r="CB17" i="23"/>
  <c r="BW17" i="23"/>
  <c r="BV17" i="23"/>
  <c r="BM17" i="23"/>
  <c r="BL17" i="23"/>
  <c r="BK17" i="23"/>
  <c r="BJ17" i="23"/>
  <c r="CD16" i="23"/>
  <c r="CB16" i="23"/>
  <c r="BW16" i="23"/>
  <c r="BV16" i="23"/>
  <c r="BM16" i="23"/>
  <c r="BL16" i="23"/>
  <c r="BK16" i="23"/>
  <c r="BJ16" i="23"/>
  <c r="CD15" i="23"/>
  <c r="CB15" i="23"/>
  <c r="BW15" i="23"/>
  <c r="BV15" i="23"/>
  <c r="BM15" i="23"/>
  <c r="BL15" i="23"/>
  <c r="BK15" i="23"/>
  <c r="BJ15" i="23"/>
  <c r="CD14" i="23"/>
  <c r="CB14" i="23"/>
  <c r="BW14" i="23"/>
  <c r="BV14" i="23"/>
  <c r="BM14" i="23"/>
  <c r="BL14" i="23"/>
  <c r="BK14" i="23"/>
  <c r="BJ14" i="23"/>
  <c r="CD13" i="23"/>
  <c r="CB13" i="23"/>
  <c r="BW13" i="23"/>
  <c r="BV13" i="23"/>
  <c r="BM13" i="23"/>
  <c r="BL13" i="23"/>
  <c r="BK13" i="23"/>
  <c r="BJ13" i="23"/>
  <c r="CD12" i="23"/>
  <c r="CB12" i="23"/>
  <c r="BW12" i="23"/>
  <c r="BV12" i="23"/>
  <c r="BM12" i="23"/>
  <c r="BL12" i="23"/>
  <c r="BK12" i="23"/>
  <c r="BJ12" i="23"/>
  <c r="CD11" i="23"/>
  <c r="CB11" i="23"/>
  <c r="BW11" i="23"/>
  <c r="BV11" i="23"/>
  <c r="BM11" i="23"/>
  <c r="BL11" i="23"/>
  <c r="BK11" i="23"/>
  <c r="BJ11" i="23"/>
  <c r="CD10" i="23"/>
  <c r="CB10" i="23"/>
  <c r="BW10" i="23"/>
  <c r="BV10" i="23"/>
  <c r="BM10" i="23"/>
  <c r="BL10" i="23"/>
  <c r="BK10" i="23"/>
  <c r="BJ10" i="23"/>
  <c r="CD9" i="23"/>
  <c r="CB9" i="23"/>
  <c r="BW9" i="23"/>
  <c r="BV9" i="23"/>
  <c r="BM9" i="23"/>
  <c r="BL9" i="23"/>
  <c r="BK9" i="23"/>
  <c r="BJ9" i="23"/>
  <c r="CD8" i="23"/>
  <c r="CB8" i="23"/>
  <c r="BW8" i="23"/>
  <c r="BV8" i="23"/>
  <c r="BM8" i="23"/>
  <c r="BL8" i="23"/>
  <c r="BK8" i="23"/>
  <c r="BJ8" i="23"/>
  <c r="CD7" i="23"/>
  <c r="CB7" i="23"/>
  <c r="BW7" i="23"/>
  <c r="BV7" i="23"/>
  <c r="BM7" i="23"/>
  <c r="BL7" i="23"/>
  <c r="BK7" i="23"/>
  <c r="BJ7" i="23"/>
  <c r="CD6" i="23"/>
  <c r="CB6" i="23"/>
  <c r="BW6" i="23"/>
  <c r="BV6" i="23"/>
  <c r="BM6" i="23"/>
  <c r="BL6" i="23"/>
  <c r="BK6" i="23"/>
  <c r="BJ6" i="23"/>
  <c r="CP5" i="23"/>
  <c r="CO5" i="23"/>
  <c r="CN5" i="23"/>
  <c r="CM5" i="23"/>
  <c r="M5" i="23"/>
  <c r="L5" i="23"/>
  <c r="CP4" i="23"/>
  <c r="CO4" i="23"/>
  <c r="CN4" i="23"/>
  <c r="CM4" i="23"/>
  <c r="CL4" i="23"/>
  <c r="CK4" i="23"/>
  <c r="CJ4" i="23"/>
  <c r="T4" i="22"/>
  <c r="C2" i="22"/>
  <c r="CA26" i="21"/>
  <c r="CB26" i="21" s="1"/>
  <c r="BZ26" i="21"/>
  <c r="BI26" i="21"/>
  <c r="BH26" i="21"/>
  <c r="BG26" i="21"/>
  <c r="BF26" i="21"/>
  <c r="BE26" i="21"/>
  <c r="BD26" i="21"/>
  <c r="BC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CD25" i="21"/>
  <c r="CB25" i="21"/>
  <c r="BW25" i="21"/>
  <c r="BV25" i="21"/>
  <c r="BM25" i="21"/>
  <c r="BL25" i="21"/>
  <c r="BK25" i="21"/>
  <c r="BJ25" i="21"/>
  <c r="CD24" i="21"/>
  <c r="CB24" i="21"/>
  <c r="BW24" i="21"/>
  <c r="BV24" i="21"/>
  <c r="BM24" i="21"/>
  <c r="BL24" i="21"/>
  <c r="BK24" i="21"/>
  <c r="BJ24" i="21"/>
  <c r="CD23" i="21"/>
  <c r="CB23" i="21"/>
  <c r="BW23" i="21"/>
  <c r="BV23" i="21"/>
  <c r="BM23" i="21"/>
  <c r="BL23" i="21"/>
  <c r="BK23" i="21"/>
  <c r="BJ23" i="21"/>
  <c r="CD22" i="21"/>
  <c r="CB22" i="21"/>
  <c r="BW22" i="21"/>
  <c r="BV22" i="21"/>
  <c r="BM22" i="21"/>
  <c r="BL22" i="21"/>
  <c r="BK22" i="21"/>
  <c r="BJ22" i="21"/>
  <c r="CD21" i="21"/>
  <c r="CB21" i="21"/>
  <c r="BW21" i="21"/>
  <c r="BV21" i="21"/>
  <c r="BM21" i="21"/>
  <c r="BL21" i="21"/>
  <c r="BK21" i="21"/>
  <c r="BJ21" i="21"/>
  <c r="CD20" i="21"/>
  <c r="CB20" i="21"/>
  <c r="BW20" i="21"/>
  <c r="BV20" i="21"/>
  <c r="BM20" i="21"/>
  <c r="BL20" i="21"/>
  <c r="BK20" i="21"/>
  <c r="BJ20" i="21"/>
  <c r="CD19" i="21"/>
  <c r="CB19" i="21"/>
  <c r="BW19" i="21"/>
  <c r="BV19" i="21"/>
  <c r="BM19" i="21"/>
  <c r="BL19" i="21"/>
  <c r="BK19" i="21"/>
  <c r="BJ19" i="21"/>
  <c r="CD18" i="21"/>
  <c r="CB18" i="21"/>
  <c r="BW18" i="21"/>
  <c r="BV18" i="21"/>
  <c r="BM18" i="21"/>
  <c r="BL18" i="21"/>
  <c r="BK18" i="21"/>
  <c r="BJ18" i="21"/>
  <c r="CD17" i="21"/>
  <c r="CB17" i="21"/>
  <c r="BW17" i="21"/>
  <c r="BV17" i="21"/>
  <c r="BM17" i="21"/>
  <c r="BL17" i="21"/>
  <c r="BK17" i="21"/>
  <c r="BJ17" i="21"/>
  <c r="CD16" i="21"/>
  <c r="CB16" i="21"/>
  <c r="BW16" i="21"/>
  <c r="BV16" i="21"/>
  <c r="BM16" i="21"/>
  <c r="BL16" i="21"/>
  <c r="BK16" i="21"/>
  <c r="BJ16" i="21"/>
  <c r="CD15" i="21"/>
  <c r="CB15" i="21"/>
  <c r="BW15" i="21"/>
  <c r="BV15" i="21"/>
  <c r="BM15" i="21"/>
  <c r="BL15" i="21"/>
  <c r="BK15" i="21"/>
  <c r="BJ15" i="21"/>
  <c r="CD14" i="21"/>
  <c r="CB14" i="21"/>
  <c r="BW14" i="21"/>
  <c r="BV14" i="21"/>
  <c r="BM14" i="21"/>
  <c r="BL14" i="21"/>
  <c r="BK14" i="21"/>
  <c r="BJ14" i="21"/>
  <c r="CD13" i="21"/>
  <c r="CB13" i="21"/>
  <c r="BW13" i="21"/>
  <c r="BV13" i="21"/>
  <c r="BM13" i="21"/>
  <c r="BL13" i="21"/>
  <c r="BK13" i="21"/>
  <c r="BJ13" i="21"/>
  <c r="CD12" i="21"/>
  <c r="CB12" i="21"/>
  <c r="BW12" i="21"/>
  <c r="BV12" i="21"/>
  <c r="BM12" i="21"/>
  <c r="BL12" i="21"/>
  <c r="BK12" i="21"/>
  <c r="BJ12" i="21"/>
  <c r="CD11" i="21"/>
  <c r="CB11" i="21"/>
  <c r="BW11" i="21"/>
  <c r="BV11" i="21"/>
  <c r="BM11" i="21"/>
  <c r="BL11" i="21"/>
  <c r="BK11" i="21"/>
  <c r="BJ11" i="21"/>
  <c r="CD10" i="21"/>
  <c r="CB10" i="21"/>
  <c r="BW10" i="21"/>
  <c r="BV10" i="21"/>
  <c r="BM10" i="21"/>
  <c r="BL10" i="21"/>
  <c r="BK10" i="21"/>
  <c r="BJ10" i="21"/>
  <c r="CD9" i="21"/>
  <c r="CB9" i="21"/>
  <c r="BW9" i="21"/>
  <c r="BV9" i="21"/>
  <c r="BM9" i="21"/>
  <c r="BL9" i="21"/>
  <c r="BK9" i="21"/>
  <c r="BJ9" i="21"/>
  <c r="CD8" i="21"/>
  <c r="CB8" i="21"/>
  <c r="BW8" i="21"/>
  <c r="BV8" i="21"/>
  <c r="BM8" i="21"/>
  <c r="BL8" i="21"/>
  <c r="BK8" i="21"/>
  <c r="BJ8" i="21"/>
  <c r="CD7" i="21"/>
  <c r="CB7" i="21"/>
  <c r="BW7" i="21"/>
  <c r="BV7" i="21"/>
  <c r="BM7" i="21"/>
  <c r="BL7" i="21"/>
  <c r="BK7" i="21"/>
  <c r="BJ7" i="21"/>
  <c r="CD6" i="21"/>
  <c r="CB6" i="21"/>
  <c r="BW6" i="21"/>
  <c r="BV6" i="21"/>
  <c r="BM6" i="21"/>
  <c r="BL6" i="21"/>
  <c r="BK6" i="21"/>
  <c r="BJ6" i="21"/>
  <c r="CP5" i="21"/>
  <c r="CO5" i="21"/>
  <c r="CN5" i="21"/>
  <c r="CM5" i="21"/>
  <c r="CP4" i="21"/>
  <c r="CO4" i="21"/>
  <c r="CN4" i="21"/>
  <c r="CM4" i="21"/>
  <c r="CL4" i="21"/>
  <c r="CK4" i="21"/>
  <c r="CJ4" i="21"/>
  <c r="T4" i="20"/>
  <c r="CA38" i="19"/>
  <c r="BZ38" i="19"/>
  <c r="CB38" i="19" s="1"/>
  <c r="BI38" i="19"/>
  <c r="BH38" i="19"/>
  <c r="BG38" i="19"/>
  <c r="BF38" i="19"/>
  <c r="BE38" i="19"/>
  <c r="BD38"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CD37" i="19"/>
  <c r="CB37" i="19"/>
  <c r="BW37" i="19"/>
  <c r="BV37" i="19"/>
  <c r="BM37" i="19"/>
  <c r="BL37" i="19"/>
  <c r="BK37" i="19"/>
  <c r="BJ37" i="19"/>
  <c r="CD36" i="19"/>
  <c r="CB36" i="19"/>
  <c r="BW36" i="19"/>
  <c r="BV36" i="19"/>
  <c r="BM36" i="19"/>
  <c r="BL36" i="19"/>
  <c r="BK36" i="19"/>
  <c r="BJ36" i="19"/>
  <c r="CD35" i="19"/>
  <c r="CB35" i="19"/>
  <c r="BW35" i="19"/>
  <c r="BV35" i="19"/>
  <c r="BM35" i="19"/>
  <c r="BL35" i="19"/>
  <c r="BK35" i="19"/>
  <c r="BJ35" i="19"/>
  <c r="CD34" i="19"/>
  <c r="CB34" i="19"/>
  <c r="BW34" i="19"/>
  <c r="BV34" i="19"/>
  <c r="BM34" i="19"/>
  <c r="BL34" i="19"/>
  <c r="BK34" i="19"/>
  <c r="BJ34" i="19"/>
  <c r="CD33" i="19"/>
  <c r="CB33" i="19"/>
  <c r="BW33" i="19"/>
  <c r="BV33" i="19"/>
  <c r="BM33" i="19"/>
  <c r="BL33" i="19"/>
  <c r="BK33" i="19"/>
  <c r="BJ33" i="19"/>
  <c r="CD32" i="19"/>
  <c r="CB32" i="19"/>
  <c r="BW32" i="19"/>
  <c r="BV32" i="19"/>
  <c r="BM32" i="19"/>
  <c r="BL32" i="19"/>
  <c r="BK32" i="19"/>
  <c r="BJ32" i="19"/>
  <c r="CD31" i="19"/>
  <c r="CB31" i="19"/>
  <c r="BW31" i="19"/>
  <c r="BV31" i="19"/>
  <c r="BM31" i="19"/>
  <c r="BL31" i="19"/>
  <c r="BK31" i="19"/>
  <c r="BJ31" i="19"/>
  <c r="CD30" i="19"/>
  <c r="CB30" i="19"/>
  <c r="BW30" i="19"/>
  <c r="BV30" i="19"/>
  <c r="BM30" i="19"/>
  <c r="BL30" i="19"/>
  <c r="BK30" i="19"/>
  <c r="BJ30" i="19"/>
  <c r="CD29" i="19"/>
  <c r="CB29" i="19"/>
  <c r="BW29" i="19"/>
  <c r="BV29" i="19"/>
  <c r="BM29" i="19"/>
  <c r="BL29" i="19"/>
  <c r="BK29" i="19"/>
  <c r="BJ29" i="19"/>
  <c r="CD28" i="19"/>
  <c r="CB28" i="19"/>
  <c r="BW28" i="19"/>
  <c r="BV28" i="19"/>
  <c r="BM28" i="19"/>
  <c r="BL28" i="19"/>
  <c r="BK28" i="19"/>
  <c r="BJ28" i="19"/>
  <c r="CD27" i="19"/>
  <c r="CB27" i="19"/>
  <c r="BW27" i="19"/>
  <c r="BV27" i="19"/>
  <c r="BM27" i="19"/>
  <c r="BL27" i="19"/>
  <c r="BK27" i="19"/>
  <c r="BJ27" i="19"/>
  <c r="CD26" i="19"/>
  <c r="CB26" i="19"/>
  <c r="BW26" i="19"/>
  <c r="BV26" i="19"/>
  <c r="BN26" i="19"/>
  <c r="BM26" i="19"/>
  <c r="BL26" i="19"/>
  <c r="BK26" i="19"/>
  <c r="BJ26" i="19"/>
  <c r="CE26" i="19" s="1"/>
  <c r="CD25" i="19"/>
  <c r="CB25" i="19"/>
  <c r="BW25" i="19"/>
  <c r="BV25" i="19"/>
  <c r="BM25" i="19"/>
  <c r="BL25" i="19"/>
  <c r="BK25" i="19"/>
  <c r="BJ25" i="19"/>
  <c r="CD24" i="19"/>
  <c r="CB24" i="19"/>
  <c r="BW24" i="19"/>
  <c r="BV24" i="19"/>
  <c r="BM24" i="19"/>
  <c r="BL24" i="19"/>
  <c r="BK24" i="19"/>
  <c r="BJ24" i="19"/>
  <c r="CD23" i="19"/>
  <c r="CB23" i="19"/>
  <c r="BW23" i="19"/>
  <c r="BV23" i="19"/>
  <c r="BM23" i="19"/>
  <c r="BL23" i="19"/>
  <c r="BK23" i="19"/>
  <c r="BJ23" i="19"/>
  <c r="CD22" i="19"/>
  <c r="CB22" i="19"/>
  <c r="BW22" i="19"/>
  <c r="BV22" i="19"/>
  <c r="BM22" i="19"/>
  <c r="BL22" i="19"/>
  <c r="BK22" i="19"/>
  <c r="BJ22" i="19"/>
  <c r="CD21" i="19"/>
  <c r="CB21" i="19"/>
  <c r="BW21" i="19"/>
  <c r="BV21" i="19"/>
  <c r="BM21" i="19"/>
  <c r="BL21" i="19"/>
  <c r="BK21" i="19"/>
  <c r="BJ21" i="19"/>
  <c r="CD20" i="19"/>
  <c r="CB20" i="19"/>
  <c r="BW20" i="19"/>
  <c r="BV20" i="19"/>
  <c r="BM20" i="19"/>
  <c r="BL20" i="19"/>
  <c r="BK20" i="19"/>
  <c r="BJ20" i="19"/>
  <c r="CD19" i="19"/>
  <c r="CB19" i="19"/>
  <c r="BW19" i="19"/>
  <c r="BV19" i="19"/>
  <c r="BM19" i="19"/>
  <c r="BL19" i="19"/>
  <c r="BK19" i="19"/>
  <c r="BJ19" i="19"/>
  <c r="CD18" i="19"/>
  <c r="CB18" i="19"/>
  <c r="BW18" i="19"/>
  <c r="BV18" i="19"/>
  <c r="BM18" i="19"/>
  <c r="BL18" i="19"/>
  <c r="BK18" i="19"/>
  <c r="BJ18" i="19"/>
  <c r="CD17" i="19"/>
  <c r="CB17" i="19"/>
  <c r="BW17" i="19"/>
  <c r="BV17" i="19"/>
  <c r="BM17" i="19"/>
  <c r="BL17" i="19"/>
  <c r="BK17" i="19"/>
  <c r="BJ17" i="19"/>
  <c r="CD16" i="19"/>
  <c r="CB16" i="19"/>
  <c r="BW16" i="19"/>
  <c r="BV16" i="19"/>
  <c r="BM16" i="19"/>
  <c r="BL16" i="19"/>
  <c r="BK16" i="19"/>
  <c r="BJ16" i="19"/>
  <c r="CD15" i="19"/>
  <c r="CB15" i="19"/>
  <c r="BW15" i="19"/>
  <c r="BV15" i="19"/>
  <c r="BM15" i="19"/>
  <c r="BL15" i="19"/>
  <c r="BK15" i="19"/>
  <c r="BJ15" i="19"/>
  <c r="CD14" i="19"/>
  <c r="CB14" i="19"/>
  <c r="BW14" i="19"/>
  <c r="BV14" i="19"/>
  <c r="BM14" i="19"/>
  <c r="BL14" i="19"/>
  <c r="BK14" i="19"/>
  <c r="BJ14" i="19"/>
  <c r="CD13" i="19"/>
  <c r="CB13" i="19"/>
  <c r="BW13" i="19"/>
  <c r="BV13" i="19"/>
  <c r="BM13" i="19"/>
  <c r="BL13" i="19"/>
  <c r="BK13" i="19"/>
  <c r="BJ13" i="19"/>
  <c r="CD12" i="19"/>
  <c r="CB12" i="19"/>
  <c r="BW12" i="19"/>
  <c r="BV12" i="19"/>
  <c r="BM12" i="19"/>
  <c r="BL12" i="19"/>
  <c r="BK12" i="19"/>
  <c r="BJ12" i="19"/>
  <c r="CD11" i="19"/>
  <c r="CB11" i="19"/>
  <c r="BW11" i="19"/>
  <c r="BV11" i="19"/>
  <c r="BM11" i="19"/>
  <c r="BL11" i="19"/>
  <c r="BK11" i="19"/>
  <c r="BJ11" i="19"/>
  <c r="CD10" i="19"/>
  <c r="CB10" i="19"/>
  <c r="BW10" i="19"/>
  <c r="BV10" i="19"/>
  <c r="BQ10" i="19"/>
  <c r="BM10" i="19"/>
  <c r="BL10" i="19"/>
  <c r="BK10" i="19"/>
  <c r="BJ10" i="19"/>
  <c r="CD9" i="19"/>
  <c r="CB9" i="19"/>
  <c r="BW9" i="19"/>
  <c r="BV9" i="19"/>
  <c r="BP9" i="19"/>
  <c r="BM9" i="19"/>
  <c r="BL9" i="19"/>
  <c r="BK9" i="19"/>
  <c r="BJ9" i="19"/>
  <c r="CD8" i="19"/>
  <c r="CB8" i="19"/>
  <c r="BW8" i="19"/>
  <c r="BV8" i="19"/>
  <c r="BM8" i="19"/>
  <c r="BL8" i="19"/>
  <c r="BK8" i="19"/>
  <c r="BJ8" i="19"/>
  <c r="CD7" i="19"/>
  <c r="CB7" i="19"/>
  <c r="BW7" i="19"/>
  <c r="BV7" i="19"/>
  <c r="BM7" i="19"/>
  <c r="BL7" i="19"/>
  <c r="BK7" i="19"/>
  <c r="BJ7" i="19"/>
  <c r="CD6" i="19"/>
  <c r="CB6" i="19"/>
  <c r="BW6" i="19"/>
  <c r="BV6" i="19"/>
  <c r="BM6" i="19"/>
  <c r="BL6" i="19"/>
  <c r="BK6" i="19"/>
  <c r="BJ6" i="19"/>
  <c r="CP5" i="19"/>
  <c r="CO5" i="19"/>
  <c r="CN5" i="19"/>
  <c r="CM5" i="19"/>
  <c r="CP4" i="19"/>
  <c r="CO4" i="19"/>
  <c r="CN4" i="19"/>
  <c r="CM4" i="19"/>
  <c r="CL4" i="19"/>
  <c r="CK4" i="19"/>
  <c r="CJ4" i="19"/>
  <c r="T4" i="18"/>
  <c r="T4" i="16"/>
  <c r="D2" i="18"/>
  <c r="CA38" i="17"/>
  <c r="BZ38" i="17"/>
  <c r="BI38" i="17"/>
  <c r="BH38" i="17"/>
  <c r="BG38" i="17"/>
  <c r="BF38" i="17"/>
  <c r="BE38" i="17"/>
  <c r="BD38" i="17"/>
  <c r="BC38" i="17"/>
  <c r="BB38" i="17"/>
  <c r="BA38" i="17"/>
  <c r="AZ38" i="17"/>
  <c r="AY38" i="17"/>
  <c r="AX38" i="17"/>
  <c r="AW38" i="17"/>
  <c r="AV38" i="17"/>
  <c r="AU38" i="17"/>
  <c r="AT38" i="17"/>
  <c r="AS38" i="17"/>
  <c r="AR38" i="17"/>
  <c r="AQ38" i="17"/>
  <c r="AP38" i="17"/>
  <c r="AO38" i="17"/>
  <c r="AN38" i="17"/>
  <c r="AM38" i="17"/>
  <c r="AL38" i="17"/>
  <c r="AK38" i="17"/>
  <c r="AJ38" i="17"/>
  <c r="AI38" i="17"/>
  <c r="AH38" i="17"/>
  <c r="AG38" i="17"/>
  <c r="AF38" i="17"/>
  <c r="AE38" i="17"/>
  <c r="AD38" i="17"/>
  <c r="AC38" i="17"/>
  <c r="AB38" i="17"/>
  <c r="AA38" i="17"/>
  <c r="Z38" i="17"/>
  <c r="Y38" i="17"/>
  <c r="X38" i="17"/>
  <c r="W38" i="17"/>
  <c r="V38" i="17"/>
  <c r="U38" i="17"/>
  <c r="T38" i="17"/>
  <c r="S38" i="17"/>
  <c r="R38" i="17"/>
  <c r="Q38" i="17"/>
  <c r="P38" i="17"/>
  <c r="O38" i="17"/>
  <c r="N38" i="17"/>
  <c r="M38" i="17"/>
  <c r="L38" i="17"/>
  <c r="CD37" i="17"/>
  <c r="CB37" i="17"/>
  <c r="BW37" i="17"/>
  <c r="BV37" i="17"/>
  <c r="BM37" i="17"/>
  <c r="BL37" i="17"/>
  <c r="BK37" i="17"/>
  <c r="BJ37" i="17"/>
  <c r="CD36" i="17"/>
  <c r="CB36" i="17"/>
  <c r="BW36" i="17"/>
  <c r="BV36" i="17"/>
  <c r="BM36" i="17"/>
  <c r="BL36" i="17"/>
  <c r="BK36" i="17"/>
  <c r="BJ36" i="17"/>
  <c r="CD35" i="17"/>
  <c r="CB35" i="17"/>
  <c r="BW35" i="17"/>
  <c r="BV35" i="17"/>
  <c r="BM35" i="17"/>
  <c r="BL35" i="17"/>
  <c r="BK35" i="17"/>
  <c r="BJ35" i="17"/>
  <c r="CD34" i="17"/>
  <c r="CB34" i="17"/>
  <c r="BW34" i="17"/>
  <c r="BV34" i="17"/>
  <c r="BM34" i="17"/>
  <c r="BL34" i="17"/>
  <c r="BK34" i="17"/>
  <c r="BJ34" i="17"/>
  <c r="CD33" i="17"/>
  <c r="CB33" i="17"/>
  <c r="BW33" i="17"/>
  <c r="BV33" i="17"/>
  <c r="BN33" i="17"/>
  <c r="BM33" i="17"/>
  <c r="BL33" i="17"/>
  <c r="BK33" i="17"/>
  <c r="BJ33" i="17"/>
  <c r="CD32" i="17"/>
  <c r="CB32" i="17"/>
  <c r="BW32" i="17"/>
  <c r="BV32" i="17"/>
  <c r="BM32" i="17"/>
  <c r="BL32" i="17"/>
  <c r="BK32" i="17"/>
  <c r="BJ32" i="17"/>
  <c r="CD31" i="17"/>
  <c r="CB31" i="17"/>
  <c r="BW31" i="17"/>
  <c r="BV31" i="17"/>
  <c r="BM31" i="17"/>
  <c r="BL31" i="17"/>
  <c r="BK31" i="17"/>
  <c r="BJ31" i="17"/>
  <c r="CD30" i="17"/>
  <c r="CB30" i="17"/>
  <c r="BW30" i="17"/>
  <c r="BV30" i="17"/>
  <c r="BM30" i="17"/>
  <c r="BL30" i="17"/>
  <c r="BK30" i="17"/>
  <c r="BJ30" i="17"/>
  <c r="CD29" i="17"/>
  <c r="CB29" i="17"/>
  <c r="BW29" i="17"/>
  <c r="BV29" i="17"/>
  <c r="BM29" i="17"/>
  <c r="BL29" i="17"/>
  <c r="BK29" i="17"/>
  <c r="BJ29" i="17"/>
  <c r="CD28" i="17"/>
  <c r="CB28" i="17"/>
  <c r="BW28" i="17"/>
  <c r="BV28" i="17"/>
  <c r="BM28" i="17"/>
  <c r="BL28" i="17"/>
  <c r="BK28" i="17"/>
  <c r="BJ28" i="17"/>
  <c r="CD27" i="17"/>
  <c r="CB27" i="17"/>
  <c r="BW27" i="17"/>
  <c r="BV27" i="17"/>
  <c r="BM27" i="17"/>
  <c r="BL27" i="17"/>
  <c r="BK27" i="17"/>
  <c r="BJ27" i="17"/>
  <c r="CD26" i="17"/>
  <c r="CB26" i="17"/>
  <c r="BW26" i="17"/>
  <c r="BV26" i="17"/>
  <c r="BN26" i="17"/>
  <c r="BM26" i="17"/>
  <c r="BL26" i="17"/>
  <c r="BK26" i="17"/>
  <c r="BJ26" i="17"/>
  <c r="CD25" i="17"/>
  <c r="CB25" i="17"/>
  <c r="BW25" i="17"/>
  <c r="BV25" i="17"/>
  <c r="BM25" i="17"/>
  <c r="BL25" i="17"/>
  <c r="BK25" i="17"/>
  <c r="BJ25" i="17"/>
  <c r="CD24" i="17"/>
  <c r="CB24" i="17"/>
  <c r="BW24" i="17"/>
  <c r="BV24" i="17"/>
  <c r="BM24" i="17"/>
  <c r="BL24" i="17"/>
  <c r="BK24" i="17"/>
  <c r="BJ24" i="17"/>
  <c r="CD23" i="17"/>
  <c r="CB23" i="17"/>
  <c r="BW23" i="17"/>
  <c r="BV23" i="17"/>
  <c r="BM23" i="17"/>
  <c r="BL23" i="17"/>
  <c r="BK23" i="17"/>
  <c r="BJ23" i="17"/>
  <c r="CD22" i="17"/>
  <c r="CB22" i="17"/>
  <c r="BW22" i="17"/>
  <c r="BV22" i="17"/>
  <c r="BM22" i="17"/>
  <c r="BL22" i="17"/>
  <c r="BK22" i="17"/>
  <c r="BJ22" i="17"/>
  <c r="CD21" i="17"/>
  <c r="CB21" i="17"/>
  <c r="BW21" i="17"/>
  <c r="BV21" i="17"/>
  <c r="BM21" i="17"/>
  <c r="BL21" i="17"/>
  <c r="BK21" i="17"/>
  <c r="BJ21" i="17"/>
  <c r="CD20" i="17"/>
  <c r="CB20" i="17"/>
  <c r="BW20" i="17"/>
  <c r="BV20" i="17"/>
  <c r="BM20" i="17"/>
  <c r="BL20" i="17"/>
  <c r="BK20" i="17"/>
  <c r="BJ20" i="17"/>
  <c r="CD19" i="17"/>
  <c r="CB19" i="17"/>
  <c r="BW19" i="17"/>
  <c r="BV19" i="17"/>
  <c r="BM19" i="17"/>
  <c r="BL19" i="17"/>
  <c r="BK19" i="17"/>
  <c r="BJ19" i="17"/>
  <c r="CD18" i="17"/>
  <c r="CB18" i="17"/>
  <c r="BW18" i="17"/>
  <c r="BV18" i="17"/>
  <c r="BM18" i="17"/>
  <c r="BL18" i="17"/>
  <c r="BK18" i="17"/>
  <c r="BJ18" i="17"/>
  <c r="CD17" i="17"/>
  <c r="CB17" i="17"/>
  <c r="BW17" i="17"/>
  <c r="BV17" i="17"/>
  <c r="BM17" i="17"/>
  <c r="BL17" i="17"/>
  <c r="BK17" i="17"/>
  <c r="BJ17" i="17"/>
  <c r="CD16" i="17"/>
  <c r="CB16" i="17"/>
  <c r="BW16" i="17"/>
  <c r="BV16" i="17"/>
  <c r="BM16" i="17"/>
  <c r="BL16" i="17"/>
  <c r="BK16" i="17"/>
  <c r="BJ16" i="17"/>
  <c r="CD15" i="17"/>
  <c r="CB15" i="17"/>
  <c r="BW15" i="17"/>
  <c r="BV15" i="17"/>
  <c r="BM15" i="17"/>
  <c r="BL15" i="17"/>
  <c r="BK15" i="17"/>
  <c r="BJ15" i="17"/>
  <c r="CD14" i="17"/>
  <c r="CB14" i="17"/>
  <c r="BW14" i="17"/>
  <c r="BV14" i="17"/>
  <c r="BM14" i="17"/>
  <c r="BL14" i="17"/>
  <c r="BK14" i="17"/>
  <c r="BJ14" i="17"/>
  <c r="CD13" i="17"/>
  <c r="CB13" i="17"/>
  <c r="BW13" i="17"/>
  <c r="BV13" i="17"/>
  <c r="BM13" i="17"/>
  <c r="BL13" i="17"/>
  <c r="BK13" i="17"/>
  <c r="BJ13" i="17"/>
  <c r="CD12" i="17"/>
  <c r="CB12" i="17"/>
  <c r="BW12" i="17"/>
  <c r="BV12" i="17"/>
  <c r="BM12" i="17"/>
  <c r="BL12" i="17"/>
  <c r="BK12" i="17"/>
  <c r="BJ12" i="17"/>
  <c r="CD11" i="17"/>
  <c r="CB11" i="17"/>
  <c r="BW11" i="17"/>
  <c r="BV11" i="17"/>
  <c r="BM11" i="17"/>
  <c r="BL11" i="17"/>
  <c r="BK11" i="17"/>
  <c r="BJ11" i="17"/>
  <c r="CD10" i="17"/>
  <c r="CB10" i="17"/>
  <c r="BW10" i="17"/>
  <c r="BV10" i="17"/>
  <c r="BM10" i="17"/>
  <c r="BL10" i="17"/>
  <c r="BK10" i="17"/>
  <c r="BJ10" i="17"/>
  <c r="CD9" i="17"/>
  <c r="CB9" i="17"/>
  <c r="BW9" i="17"/>
  <c r="BV9" i="17"/>
  <c r="BM9" i="17"/>
  <c r="BL9" i="17"/>
  <c r="BK9" i="17"/>
  <c r="BJ9" i="17"/>
  <c r="CD8" i="17"/>
  <c r="CB8" i="17"/>
  <c r="BW8" i="17"/>
  <c r="BV8" i="17"/>
  <c r="BQ8" i="17"/>
  <c r="BM8" i="17"/>
  <c r="BL8" i="17"/>
  <c r="BK8" i="17"/>
  <c r="BJ8" i="17"/>
  <c r="CD7" i="17"/>
  <c r="CB7" i="17"/>
  <c r="BW7" i="17"/>
  <c r="BV7" i="17"/>
  <c r="BM7" i="17"/>
  <c r="BL7" i="17"/>
  <c r="BK7" i="17"/>
  <c r="BJ7" i="17"/>
  <c r="CD6" i="17"/>
  <c r="CB6" i="17"/>
  <c r="BW6" i="17"/>
  <c r="BV6" i="17"/>
  <c r="BM6" i="17"/>
  <c r="BL6" i="17"/>
  <c r="BK6" i="17"/>
  <c r="BJ6" i="17"/>
  <c r="CP5" i="17"/>
  <c r="CO5" i="17"/>
  <c r="CN5" i="17"/>
  <c r="CM5" i="17"/>
  <c r="CP4" i="17"/>
  <c r="CO4" i="17"/>
  <c r="CN4" i="17"/>
  <c r="CM4" i="17"/>
  <c r="CL4" i="17"/>
  <c r="CK4" i="17"/>
  <c r="CJ4" i="17"/>
  <c r="Z47" i="22"/>
  <c r="V47" i="22"/>
  <c r="V55" i="16"/>
  <c r="Y53" i="16"/>
  <c r="Y37" i="22"/>
  <c r="S31" i="22"/>
  <c r="U38" i="22"/>
  <c r="U59" i="16"/>
  <c r="W39" i="22"/>
  <c r="V50" i="16"/>
  <c r="V59" i="16"/>
  <c r="V41" i="22"/>
  <c r="Y60" i="16"/>
  <c r="T51" i="16"/>
  <c r="S48" i="16"/>
  <c r="T44" i="22"/>
  <c r="U45" i="16"/>
  <c r="U33" i="22"/>
  <c r="Y34" i="22"/>
  <c r="Y57" i="16"/>
  <c r="V37" i="22"/>
  <c r="Y49" i="16"/>
  <c r="Y48" i="16"/>
  <c r="T57" i="16"/>
  <c r="Y50" i="16"/>
  <c r="U47" i="16"/>
  <c r="T45" i="22"/>
  <c r="U41" i="22"/>
  <c r="W33" i="22"/>
  <c r="T47" i="22"/>
  <c r="T40" i="22"/>
  <c r="Z51" i="16"/>
  <c r="W40" i="22"/>
  <c r="V39" i="22"/>
  <c r="S37" i="22"/>
  <c r="Y38" i="22"/>
  <c r="Y44" i="16"/>
  <c r="V48" i="16"/>
  <c r="T47" i="16"/>
  <c r="Y54" i="16"/>
  <c r="W56" i="16"/>
  <c r="Y56" i="16"/>
  <c r="T56" i="16"/>
  <c r="V44" i="16"/>
  <c r="S36" i="22"/>
  <c r="Z60" i="16"/>
  <c r="U56" i="16"/>
  <c r="S58" i="16"/>
  <c r="W44" i="16"/>
  <c r="W42" i="22"/>
  <c r="U42" i="22"/>
  <c r="V34" i="22"/>
  <c r="S51" i="16"/>
  <c r="Y46" i="22"/>
  <c r="Z34" i="22"/>
  <c r="Y45" i="22"/>
  <c r="Y36" i="22"/>
  <c r="T34" i="22"/>
  <c r="Z49" i="16"/>
  <c r="W45" i="16"/>
  <c r="Y32" i="22"/>
  <c r="S44" i="22"/>
  <c r="W43" i="22"/>
  <c r="V58" i="16"/>
  <c r="V57" i="16"/>
  <c r="T32" i="22"/>
  <c r="Z42" i="22"/>
  <c r="S60" i="16"/>
  <c r="Y35" i="22"/>
  <c r="Z58" i="16"/>
  <c r="Z44" i="16"/>
  <c r="T58" i="16"/>
  <c r="S49" i="16"/>
  <c r="T59" i="16"/>
  <c r="S56" i="16"/>
  <c r="V42" i="22"/>
  <c r="V46" i="22"/>
  <c r="T52" i="16"/>
  <c r="Z52" i="16"/>
  <c r="U49" i="16"/>
  <c r="T39" i="22"/>
  <c r="S45" i="16"/>
  <c r="Y46" i="16"/>
  <c r="V36" i="22"/>
  <c r="Z41" i="22"/>
  <c r="V46" i="16"/>
  <c r="S38" i="22"/>
  <c r="Z37" i="22"/>
  <c r="V35" i="22"/>
  <c r="T49" i="16"/>
  <c r="S30" i="22"/>
  <c r="Y58" i="16"/>
  <c r="Y40" i="22"/>
  <c r="S53" i="16"/>
  <c r="W37" i="22"/>
  <c r="T41" i="22"/>
  <c r="V38" i="22"/>
  <c r="T53" i="16"/>
  <c r="U55" i="16"/>
  <c r="Y51" i="16"/>
  <c r="U34" i="22"/>
  <c r="W50" i="16"/>
  <c r="V49" i="16"/>
  <c r="Y41" i="22"/>
  <c r="Y39" i="22"/>
  <c r="T43" i="22"/>
  <c r="T37" i="22"/>
  <c r="U47" i="22"/>
  <c r="T31" i="22"/>
  <c r="Z45" i="16"/>
  <c r="W48" i="16"/>
  <c r="S41" i="22"/>
  <c r="W36" i="22"/>
  <c r="W44" i="22"/>
  <c r="W51" i="16"/>
  <c r="Y31" i="22"/>
  <c r="W35" i="22"/>
  <c r="S46" i="22"/>
  <c r="Y52" i="16"/>
  <c r="V31" i="22"/>
  <c r="Z32" i="22"/>
  <c r="U44" i="16"/>
  <c r="S47" i="22"/>
  <c r="W59" i="16"/>
  <c r="Z30" i="22"/>
  <c r="S50" i="16"/>
  <c r="U60" i="16"/>
  <c r="W52" i="16"/>
  <c r="T55" i="16"/>
  <c r="W32" i="22"/>
  <c r="Z40" i="22"/>
  <c r="W60" i="16"/>
  <c r="S57" i="16"/>
  <c r="Z53" i="16"/>
  <c r="U52" i="16"/>
  <c r="Y33" i="22"/>
  <c r="V54" i="16"/>
  <c r="Z33" i="22"/>
  <c r="V40" i="22"/>
  <c r="W46" i="22"/>
  <c r="U54" i="16"/>
  <c r="S52" i="16"/>
  <c r="U43" i="22"/>
  <c r="W57" i="16"/>
  <c r="V45" i="16"/>
  <c r="V47" i="16"/>
  <c r="U53" i="16"/>
  <c r="W58" i="16"/>
  <c r="Z56" i="16"/>
  <c r="Y59" i="16"/>
  <c r="V44" i="22"/>
  <c r="V30" i="22"/>
  <c r="Z50" i="16"/>
  <c r="U48" i="16"/>
  <c r="Z46" i="16"/>
  <c r="Z46" i="22"/>
  <c r="S40" i="22"/>
  <c r="S33" i="22"/>
  <c r="S46" i="16"/>
  <c r="Z55" i="16"/>
  <c r="Y43" i="22"/>
  <c r="W45" i="22"/>
  <c r="Z48" i="16"/>
  <c r="T48" i="16"/>
  <c r="T46" i="22"/>
  <c r="Z36" i="22"/>
  <c r="T38" i="22"/>
  <c r="W55" i="16"/>
  <c r="Z39" i="22"/>
  <c r="W53" i="16"/>
  <c r="U57" i="16"/>
  <c r="S44" i="16"/>
  <c r="Y45" i="16"/>
  <c r="T30" i="22"/>
  <c r="U35" i="22"/>
  <c r="S42" i="22"/>
  <c r="S34" i="22"/>
  <c r="Z59" i="16"/>
  <c r="Z54" i="16"/>
  <c r="T50" i="16"/>
  <c r="W31" i="22"/>
  <c r="Y55" i="16"/>
  <c r="U37" i="22"/>
  <c r="Y44" i="22"/>
  <c r="W49" i="16"/>
  <c r="U46" i="22"/>
  <c r="Z38" i="22"/>
  <c r="W46" i="16"/>
  <c r="S54" i="16"/>
  <c r="U30" i="22"/>
  <c r="U40" i="22"/>
  <c r="Y47" i="22"/>
  <c r="U32" i="22"/>
  <c r="Z35" i="22"/>
  <c r="V51" i="16"/>
  <c r="Z31" i="22"/>
  <c r="W54" i="16"/>
  <c r="W30" i="22"/>
  <c r="T33" i="22"/>
  <c r="T60" i="16"/>
  <c r="Z57" i="16"/>
  <c r="U46" i="16"/>
  <c r="U36" i="22"/>
  <c r="S47" i="16"/>
  <c r="V33" i="22"/>
  <c r="V52" i="16"/>
  <c r="U50" i="16"/>
  <c r="S45" i="22"/>
  <c r="Z43" i="22"/>
  <c r="Y30" i="22"/>
  <c r="W34" i="22"/>
  <c r="W47" i="16"/>
  <c r="W47" i="22"/>
  <c r="U31" i="22"/>
  <c r="V32" i="22"/>
  <c r="T54" i="16"/>
  <c r="W38" i="22"/>
  <c r="S43" i="22"/>
  <c r="U51" i="16"/>
  <c r="T46" i="16"/>
  <c r="T36" i="22"/>
  <c r="W41" i="22"/>
  <c r="V45" i="22"/>
  <c r="S32" i="22"/>
  <c r="U58" i="16"/>
  <c r="S35" i="22"/>
  <c r="V56" i="16"/>
  <c r="S59" i="16"/>
  <c r="V60" i="16"/>
  <c r="Z47" i="16"/>
  <c r="V43" i="22"/>
  <c r="S55" i="16"/>
  <c r="U45" i="22"/>
  <c r="T35" i="22"/>
  <c r="U44" i="22"/>
  <c r="Y42" i="22"/>
  <c r="T45" i="16"/>
  <c r="U39" i="22"/>
  <c r="Z45" i="22"/>
  <c r="Y47" i="16"/>
  <c r="T44" i="16"/>
  <c r="T42" i="22"/>
  <c r="Z44" i="22"/>
  <c r="V53" i="16"/>
  <c r="S39" i="22"/>
  <c r="CE16" i="23" l="1"/>
  <c r="CE21" i="23"/>
  <c r="CE28" i="23"/>
  <c r="CE30" i="23"/>
  <c r="CE25" i="19"/>
  <c r="CE37" i="19"/>
  <c r="BN22" i="21"/>
  <c r="BN21" i="23"/>
  <c r="CE30" i="17"/>
  <c r="BQ32" i="17"/>
  <c r="BQ20" i="23"/>
  <c r="BN29" i="19"/>
  <c r="BQ14" i="17"/>
  <c r="BP27" i="17"/>
  <c r="BQ10" i="17"/>
  <c r="BN24" i="17"/>
  <c r="BQ9" i="23"/>
  <c r="BO13" i="17"/>
  <c r="BE5" i="17"/>
  <c r="O5" i="23"/>
  <c r="BQ6" i="17"/>
  <c r="BX25" i="17"/>
  <c r="BY27" i="23"/>
  <c r="BO12" i="17"/>
  <c r="BP21" i="17"/>
  <c r="BP7" i="17"/>
  <c r="BP29" i="17"/>
  <c r="BO10" i="17"/>
  <c r="X30" i="22"/>
  <c r="X31" i="22"/>
  <c r="X32" i="22"/>
  <c r="X33" i="22"/>
  <c r="X34" i="22"/>
  <c r="X35" i="22"/>
  <c r="X36" i="22"/>
  <c r="X37" i="22"/>
  <c r="X38" i="22"/>
  <c r="X39" i="22"/>
  <c r="X40" i="22"/>
  <c r="X41" i="22"/>
  <c r="X42" i="22"/>
  <c r="X43" i="22"/>
  <c r="X44" i="22"/>
  <c r="X45" i="22"/>
  <c r="X46" i="22"/>
  <c r="X47" i="22"/>
  <c r="X44" i="16"/>
  <c r="X45" i="16"/>
  <c r="X46" i="16"/>
  <c r="X47" i="16"/>
  <c r="X48" i="16"/>
  <c r="X49" i="16"/>
  <c r="X50" i="16"/>
  <c r="X51" i="16"/>
  <c r="X52" i="16"/>
  <c r="X53" i="16"/>
  <c r="X54" i="16"/>
  <c r="X55" i="16"/>
  <c r="X56" i="16"/>
  <c r="X57" i="16"/>
  <c r="X58" i="16"/>
  <c r="X59" i="16"/>
  <c r="X60" i="16"/>
  <c r="BQ20" i="21"/>
  <c r="BO12" i="21"/>
  <c r="AN5" i="23"/>
  <c r="L5" i="19"/>
  <c r="CE29" i="19"/>
  <c r="BO29" i="19"/>
  <c r="BP7" i="19"/>
  <c r="CE32" i="19"/>
  <c r="CE33" i="19"/>
  <c r="CE34" i="19"/>
  <c r="CE36" i="19"/>
  <c r="BI5" i="19"/>
  <c r="CE12" i="19"/>
  <c r="CE18" i="19"/>
  <c r="CE19" i="19"/>
  <c r="CE10" i="25"/>
  <c r="CE11" i="25"/>
  <c r="CE21" i="25"/>
  <c r="BQ9" i="21"/>
  <c r="CE7" i="21"/>
  <c r="CE15" i="21"/>
  <c r="CE20" i="21"/>
  <c r="BN31" i="19"/>
  <c r="BQ16" i="17"/>
  <c r="BY35" i="19"/>
  <c r="AX5" i="19"/>
  <c r="BQ26" i="19"/>
  <c r="R5" i="19"/>
  <c r="AH5" i="19"/>
  <c r="BX27" i="19"/>
  <c r="N5" i="17"/>
  <c r="AJ5" i="17"/>
  <c r="AP5" i="17"/>
  <c r="AL5" i="17"/>
  <c r="AH5" i="17"/>
  <c r="T5" i="17"/>
  <c r="AO5" i="17"/>
  <c r="BN6" i="17"/>
  <c r="BX13" i="17"/>
  <c r="BX17" i="17"/>
  <c r="Y5" i="17"/>
  <c r="AT5" i="17"/>
  <c r="AD5" i="17"/>
  <c r="AZ5" i="17"/>
  <c r="BX15" i="17"/>
  <c r="P5" i="17"/>
  <c r="U5" i="17"/>
  <c r="Z5" i="17"/>
  <c r="AF5" i="17"/>
  <c r="AK5" i="17"/>
  <c r="AV5" i="17"/>
  <c r="BA5" i="17"/>
  <c r="BF5" i="17"/>
  <c r="BO6" i="17"/>
  <c r="BN9" i="17"/>
  <c r="BN10" i="17"/>
  <c r="BN11" i="17"/>
  <c r="BN12" i="17"/>
  <c r="BP13" i="17"/>
  <c r="BP15" i="17"/>
  <c r="BP17" i="17"/>
  <c r="BN22" i="17"/>
  <c r="BX23" i="17"/>
  <c r="BN30" i="17"/>
  <c r="BQ34" i="17"/>
  <c r="BO15" i="17"/>
  <c r="L5" i="17"/>
  <c r="Q5" i="17"/>
  <c r="V5" i="17"/>
  <c r="AB5" i="17"/>
  <c r="AG5" i="17"/>
  <c r="AR5" i="17"/>
  <c r="AW5" i="17"/>
  <c r="BB5" i="17"/>
  <c r="BH5" i="17"/>
  <c r="BP6" i="17"/>
  <c r="BX6" i="17"/>
  <c r="BN7" i="17"/>
  <c r="BN8" i="17"/>
  <c r="BO9" i="17"/>
  <c r="BX9" i="17"/>
  <c r="BO11" i="17"/>
  <c r="BX11" i="17"/>
  <c r="BP12" i="17"/>
  <c r="BN20" i="17"/>
  <c r="BX21" i="17"/>
  <c r="BP23" i="17"/>
  <c r="CE28" i="17"/>
  <c r="BN28" i="17"/>
  <c r="BX29" i="17"/>
  <c r="BQ31" i="17"/>
  <c r="CE36" i="17"/>
  <c r="M5" i="17"/>
  <c r="R5" i="17"/>
  <c r="X5" i="17"/>
  <c r="AC5" i="17"/>
  <c r="AN5" i="17"/>
  <c r="AS5" i="17"/>
  <c r="AX5" i="17"/>
  <c r="BD5" i="17"/>
  <c r="BI5" i="17"/>
  <c r="BY6" i="17"/>
  <c r="BO7" i="17"/>
  <c r="BX7" i="17"/>
  <c r="BP8" i="17"/>
  <c r="BP9" i="17"/>
  <c r="BP10" i="17"/>
  <c r="BN13" i="17"/>
  <c r="BN14" i="17"/>
  <c r="BN16" i="17"/>
  <c r="BN18" i="17"/>
  <c r="BX19" i="17"/>
  <c r="BX27" i="17"/>
  <c r="BN37" i="17"/>
  <c r="BX36" i="17"/>
  <c r="BP36" i="17"/>
  <c r="BX34" i="17"/>
  <c r="BP34" i="17"/>
  <c r="BX32" i="17"/>
  <c r="BY37" i="17"/>
  <c r="BY35" i="17"/>
  <c r="BY33" i="17"/>
  <c r="BX37" i="17"/>
  <c r="BX35" i="17"/>
  <c r="BX33" i="17"/>
  <c r="BP33" i="17"/>
  <c r="BN32" i="17"/>
  <c r="BX31" i="17"/>
  <c r="AT5" i="25"/>
  <c r="BP12" i="25"/>
  <c r="BS21" i="25"/>
  <c r="N5" i="25"/>
  <c r="BQ7" i="21"/>
  <c r="BG5" i="21"/>
  <c r="BQ21" i="21"/>
  <c r="BQ18" i="21"/>
  <c r="AQ5" i="21"/>
  <c r="BN8" i="21"/>
  <c r="BO19" i="21"/>
  <c r="BQ25" i="21"/>
  <c r="BN13" i="21"/>
  <c r="BN15" i="21"/>
  <c r="BO14" i="21"/>
  <c r="BQ8" i="21"/>
  <c r="BO17" i="21"/>
  <c r="BQ23" i="21"/>
  <c r="BP20" i="21"/>
  <c r="BN9" i="21"/>
  <c r="BN21" i="21"/>
  <c r="BO15" i="21"/>
  <c r="BO7" i="21"/>
  <c r="BO25" i="21"/>
  <c r="BN17" i="21"/>
  <c r="BO10" i="21"/>
  <c r="AA5" i="21"/>
  <c r="BN24" i="21"/>
  <c r="BN16" i="21"/>
  <c r="BQ12" i="21"/>
  <c r="BQ11" i="21"/>
  <c r="BQ24" i="21"/>
  <c r="BO21" i="21"/>
  <c r="BN14" i="21"/>
  <c r="BN6" i="21"/>
  <c r="BO8" i="21"/>
  <c r="BN7" i="21"/>
  <c r="BN25" i="21"/>
  <c r="BQ22" i="21"/>
  <c r="BQ19" i="21"/>
  <c r="BQ14" i="21"/>
  <c r="BQ13" i="21"/>
  <c r="BQ10" i="21"/>
  <c r="BQ6" i="21"/>
  <c r="BO18" i="21"/>
  <c r="BQ15" i="21"/>
  <c r="BP12" i="21"/>
  <c r="BO24" i="21"/>
  <c r="BO23" i="21"/>
  <c r="BO20" i="21"/>
  <c r="BN11" i="21"/>
  <c r="BQ17" i="21"/>
  <c r="BS13" i="21"/>
  <c r="BO9" i="21"/>
  <c r="BA5" i="21"/>
  <c r="AF5" i="21"/>
  <c r="BO22" i="21"/>
  <c r="BY21" i="21"/>
  <c r="BX20" i="21"/>
  <c r="BY18" i="21"/>
  <c r="BY13" i="21"/>
  <c r="BO13" i="21"/>
  <c r="BX12" i="21"/>
  <c r="BO11" i="21"/>
  <c r="BY10" i="21"/>
  <c r="BO6" i="21"/>
  <c r="AV5" i="21"/>
  <c r="BY23" i="21"/>
  <c r="BN19" i="21"/>
  <c r="BN18" i="21"/>
  <c r="BQ16" i="21"/>
  <c r="BN10" i="21"/>
  <c r="U5" i="21"/>
  <c r="P5" i="21"/>
  <c r="BN20" i="21"/>
  <c r="BN23" i="21"/>
  <c r="BN12" i="21"/>
  <c r="BH5" i="23"/>
  <c r="BN33" i="23"/>
  <c r="BN15" i="23"/>
  <c r="BD5" i="23"/>
  <c r="AZ5" i="23"/>
  <c r="BO15" i="23"/>
  <c r="AV5" i="23"/>
  <c r="BN19" i="23"/>
  <c r="BN14" i="23"/>
  <c r="BN37" i="23"/>
  <c r="BP35" i="23"/>
  <c r="BO12" i="23"/>
  <c r="AJ5" i="23"/>
  <c r="BP18" i="23"/>
  <c r="BP10" i="23"/>
  <c r="BO25" i="23"/>
  <c r="BO10" i="23"/>
  <c r="BN9" i="23"/>
  <c r="BN8" i="23"/>
  <c r="BO29" i="23"/>
  <c r="BN13" i="23"/>
  <c r="AF5" i="23"/>
  <c r="BT13" i="23"/>
  <c r="BQ16" i="23"/>
  <c r="BO22" i="23"/>
  <c r="AB5" i="23"/>
  <c r="X5" i="23"/>
  <c r="BP36" i="23"/>
  <c r="BN20" i="23"/>
  <c r="BO17" i="23"/>
  <c r="BN16" i="23"/>
  <c r="BQ24" i="23"/>
  <c r="BN22" i="23"/>
  <c r="BP8" i="23"/>
  <c r="BQ11" i="23"/>
  <c r="BQ29" i="23"/>
  <c r="BP6" i="23"/>
  <c r="BQ32" i="23"/>
  <c r="BQ18" i="23"/>
  <c r="BO14" i="23"/>
  <c r="BN12" i="23"/>
  <c r="BQ7" i="23"/>
  <c r="BQ25" i="23"/>
  <c r="BX34" i="23"/>
  <c r="BO30" i="23"/>
  <c r="BQ28" i="23"/>
  <c r="BQ22" i="23"/>
  <c r="BX20" i="23"/>
  <c r="BP20" i="23"/>
  <c r="BX15" i="23"/>
  <c r="BX10" i="23"/>
  <c r="BY9" i="23"/>
  <c r="BG5" i="23"/>
  <c r="AY5" i="23"/>
  <c r="AS5" i="23"/>
  <c r="AI5" i="23"/>
  <c r="AC5" i="23"/>
  <c r="S5" i="23"/>
  <c r="BX35" i="23"/>
  <c r="BN35" i="23"/>
  <c r="BY31" i="23"/>
  <c r="BY28" i="23"/>
  <c r="BY23" i="23"/>
  <c r="BY16" i="23"/>
  <c r="BQ13" i="23"/>
  <c r="BX12" i="23"/>
  <c r="BY11" i="23"/>
  <c r="BN11" i="23"/>
  <c r="BN10" i="23"/>
  <c r="AW5" i="23"/>
  <c r="AM5" i="23"/>
  <c r="AG5" i="23"/>
  <c r="W5" i="23"/>
  <c r="Q5" i="23"/>
  <c r="BO19" i="23"/>
  <c r="BY18" i="23"/>
  <c r="BN17" i="23"/>
  <c r="BY13" i="23"/>
  <c r="BX6" i="23"/>
  <c r="BO6" i="23"/>
  <c r="BC5" i="23"/>
  <c r="AQ5" i="23"/>
  <c r="AK5" i="23"/>
  <c r="AA5" i="23"/>
  <c r="U5" i="23"/>
  <c r="P5" i="23"/>
  <c r="BO21" i="23"/>
  <c r="BY20" i="23"/>
  <c r="BY7" i="23"/>
  <c r="BY24" i="23"/>
  <c r="BO8" i="23"/>
  <c r="AE5" i="23"/>
  <c r="BY32" i="23"/>
  <c r="BX8" i="23"/>
  <c r="AU5" i="23"/>
  <c r="Y5" i="23"/>
  <c r="BP37" i="19"/>
  <c r="BE5" i="19"/>
  <c r="BA5" i="19"/>
  <c r="BP15" i="19"/>
  <c r="BQ36" i="19"/>
  <c r="AW5" i="19"/>
  <c r="BN16" i="19"/>
  <c r="BQ15" i="19"/>
  <c r="AS5" i="19"/>
  <c r="BO26" i="19"/>
  <c r="BO19" i="19"/>
  <c r="BQ29" i="19"/>
  <c r="AO5" i="19"/>
  <c r="BN11" i="19"/>
  <c r="BQ18" i="19"/>
  <c r="BQ6" i="19"/>
  <c r="AK5" i="19"/>
  <c r="BP12" i="19"/>
  <c r="BN25" i="19"/>
  <c r="BO30" i="19"/>
  <c r="BQ21" i="19"/>
  <c r="AG5" i="19"/>
  <c r="BO22" i="19"/>
  <c r="BN20" i="19"/>
  <c r="BP14" i="19"/>
  <c r="BO36" i="19"/>
  <c r="BP32" i="19"/>
  <c r="BN24" i="19"/>
  <c r="BQ12" i="19"/>
  <c r="AC5" i="19"/>
  <c r="BP21" i="19"/>
  <c r="BQ35" i="19"/>
  <c r="BQ30" i="19"/>
  <c r="BN34" i="19"/>
  <c r="BN35" i="19"/>
  <c r="BO16" i="19"/>
  <c r="Y5" i="19"/>
  <c r="BN27" i="19"/>
  <c r="BQ17" i="19"/>
  <c r="BO31" i="19"/>
  <c r="BO21" i="19"/>
  <c r="BN18" i="19"/>
  <c r="BO15" i="19"/>
  <c r="BO10" i="19"/>
  <c r="BN37" i="19"/>
  <c r="BP33" i="19"/>
  <c r="BQ25" i="19"/>
  <c r="BO20" i="19"/>
  <c r="BN17" i="19"/>
  <c r="BO13" i="19"/>
  <c r="U5" i="19"/>
  <c r="BO32" i="19"/>
  <c r="BO18" i="19"/>
  <c r="BN7" i="19"/>
  <c r="BO28" i="19"/>
  <c r="BQ27" i="19"/>
  <c r="BQ23" i="19"/>
  <c r="BN22" i="19"/>
  <c r="BQ9" i="19"/>
  <c r="BO33" i="19"/>
  <c r="BP36" i="19"/>
  <c r="BP34" i="19"/>
  <c r="BP26" i="19"/>
  <c r="BP19" i="19"/>
  <c r="BO11" i="19"/>
  <c r="BO7" i="19"/>
  <c r="Q5" i="19"/>
  <c r="BP31" i="19"/>
  <c r="BQ14" i="19"/>
  <c r="BP10" i="19"/>
  <c r="BN9" i="19"/>
  <c r="BP8" i="19"/>
  <c r="BP6" i="19"/>
  <c r="BO37" i="19"/>
  <c r="BP24" i="19"/>
  <c r="BQ16" i="19"/>
  <c r="BQ13" i="19"/>
  <c r="BU26" i="19"/>
  <c r="BY37" i="19"/>
  <c r="BQ37" i="19"/>
  <c r="BN36" i="19"/>
  <c r="BX35" i="19"/>
  <c r="BP35" i="19"/>
  <c r="BY32" i="19"/>
  <c r="BX37" i="19"/>
  <c r="BX34" i="19"/>
  <c r="BX33" i="19"/>
  <c r="BX32" i="19"/>
  <c r="BQ31" i="19"/>
  <c r="BY29" i="19"/>
  <c r="BO27" i="19"/>
  <c r="BX26" i="19"/>
  <c r="BN23" i="19"/>
  <c r="BX22" i="19"/>
  <c r="BP22" i="19"/>
  <c r="BX19" i="19"/>
  <c r="BY15" i="19"/>
  <c r="BN14" i="19"/>
  <c r="BY12" i="19"/>
  <c r="BY10" i="19"/>
  <c r="BO9" i="19"/>
  <c r="BY8" i="19"/>
  <c r="BQ8" i="19"/>
  <c r="BY6" i="19"/>
  <c r="M5" i="19"/>
  <c r="BX36" i="19"/>
  <c r="BO34" i="19"/>
  <c r="BN33" i="19"/>
  <c r="BX31" i="19"/>
  <c r="BN30" i="19"/>
  <c r="BX29" i="19"/>
  <c r="BP29" i="19"/>
  <c r="BQ28" i="19"/>
  <c r="BY25" i="19"/>
  <c r="BO25" i="19"/>
  <c r="BY24" i="19"/>
  <c r="BQ24" i="19"/>
  <c r="BX21" i="19"/>
  <c r="BY18" i="19"/>
  <c r="BY17" i="19"/>
  <c r="BX15" i="19"/>
  <c r="BN13" i="19"/>
  <c r="BX12" i="19"/>
  <c r="BX10" i="19"/>
  <c r="BX8" i="19"/>
  <c r="BX6" i="19"/>
  <c r="BH5" i="19"/>
  <c r="BD5" i="19"/>
  <c r="AZ5" i="19"/>
  <c r="AV5" i="19"/>
  <c r="AR5" i="19"/>
  <c r="AN5" i="19"/>
  <c r="AJ5" i="19"/>
  <c r="AF5" i="19"/>
  <c r="AB5" i="19"/>
  <c r="X5" i="19"/>
  <c r="T5" i="19"/>
  <c r="P5" i="19"/>
  <c r="BN32" i="19"/>
  <c r="BY30" i="19"/>
  <c r="BY28" i="19"/>
  <c r="BY27" i="19"/>
  <c r="BX24" i="19"/>
  <c r="BY20" i="19"/>
  <c r="BQ20" i="19"/>
  <c r="BN19" i="19"/>
  <c r="BX17" i="19"/>
  <c r="BP17" i="19"/>
  <c r="BX14" i="19"/>
  <c r="BO12" i="19"/>
  <c r="BY11" i="19"/>
  <c r="BQ11" i="19"/>
  <c r="BY9" i="19"/>
  <c r="BY7" i="19"/>
  <c r="BQ7" i="19"/>
  <c r="BO6" i="19"/>
  <c r="BG5" i="19"/>
  <c r="BC5" i="19"/>
  <c r="AY5" i="19"/>
  <c r="AU5" i="19"/>
  <c r="AQ5" i="19"/>
  <c r="AM5" i="19"/>
  <c r="AI5" i="19"/>
  <c r="AE5" i="19"/>
  <c r="AA5" i="19"/>
  <c r="W5" i="19"/>
  <c r="S5" i="19"/>
  <c r="O5" i="19"/>
  <c r="BO34" i="17"/>
  <c r="BP31" i="17"/>
  <c r="BO36" i="17"/>
  <c r="BN35" i="17"/>
  <c r="BP35" i="17"/>
  <c r="BQ35" i="17"/>
  <c r="BQ33" i="17"/>
  <c r="BP37" i="17"/>
  <c r="BQ37" i="17"/>
  <c r="BN36" i="17"/>
  <c r="BN34" i="17"/>
  <c r="BS25" i="25"/>
  <c r="AI5" i="25"/>
  <c r="M5" i="25"/>
  <c r="BY18" i="25"/>
  <c r="BX6" i="25"/>
  <c r="BD5" i="25"/>
  <c r="X5" i="25"/>
  <c r="L5" i="25"/>
  <c r="BX15" i="25"/>
  <c r="BQ7" i="25"/>
  <c r="AQ5" i="25"/>
  <c r="BN21" i="25"/>
  <c r="BS16" i="25"/>
  <c r="BP6" i="25"/>
  <c r="V5" i="25"/>
  <c r="BN18" i="23"/>
  <c r="AR5" i="23"/>
  <c r="BN36" i="23"/>
  <c r="BO26" i="23"/>
  <c r="O5" i="17"/>
  <c r="S5" i="17"/>
  <c r="W5" i="17"/>
  <c r="AA5" i="17"/>
  <c r="AE5" i="17"/>
  <c r="AI5" i="17"/>
  <c r="AM5" i="17"/>
  <c r="AQ5" i="17"/>
  <c r="AU5" i="17"/>
  <c r="AY5" i="17"/>
  <c r="BC5" i="17"/>
  <c r="BG5" i="17"/>
  <c r="BQ7" i="17"/>
  <c r="BY7" i="17"/>
  <c r="BO8" i="17"/>
  <c r="BQ9" i="17"/>
  <c r="BY9" i="17"/>
  <c r="BQ11" i="17"/>
  <c r="BY11" i="17"/>
  <c r="BQ13" i="17"/>
  <c r="BY13" i="17"/>
  <c r="BO14" i="17"/>
  <c r="BQ15" i="17"/>
  <c r="BY15" i="17"/>
  <c r="BO16" i="17"/>
  <c r="BQ17" i="17"/>
  <c r="BY17" i="17"/>
  <c r="BO18" i="17"/>
  <c r="BQ19" i="17"/>
  <c r="BY19" i="17"/>
  <c r="BO20" i="17"/>
  <c r="BQ21" i="17"/>
  <c r="BY21" i="17"/>
  <c r="BO22" i="17"/>
  <c r="BQ23" i="17"/>
  <c r="BY23" i="17"/>
  <c r="BO24" i="17"/>
  <c r="BQ25" i="17"/>
  <c r="BY25" i="17"/>
  <c r="BO26" i="17"/>
  <c r="BQ27" i="17"/>
  <c r="BY27" i="17"/>
  <c r="BO28" i="17"/>
  <c r="BQ29" i="17"/>
  <c r="BY29" i="17"/>
  <c r="BO30" i="17"/>
  <c r="BO37" i="17"/>
  <c r="V5" i="19"/>
  <c r="AL5" i="19"/>
  <c r="BB5" i="19"/>
  <c r="BO14" i="19"/>
  <c r="BO17" i="19"/>
  <c r="BN21" i="19"/>
  <c r="BY22" i="19"/>
  <c r="BP27" i="19"/>
  <c r="BX30" i="19"/>
  <c r="BQ32" i="19"/>
  <c r="BO35" i="19"/>
  <c r="BO16" i="21"/>
  <c r="T5" i="23"/>
  <c r="BX18" i="23"/>
  <c r="BX8" i="17"/>
  <c r="BX10" i="17"/>
  <c r="BX12" i="17"/>
  <c r="BP14" i="17"/>
  <c r="BX14" i="17"/>
  <c r="BP16" i="17"/>
  <c r="BX16" i="17"/>
  <c r="BN17" i="17"/>
  <c r="BP18" i="17"/>
  <c r="BX18" i="17"/>
  <c r="BN19" i="17"/>
  <c r="BP20" i="17"/>
  <c r="BX20" i="17"/>
  <c r="BN21" i="17"/>
  <c r="BP22" i="17"/>
  <c r="BX22" i="17"/>
  <c r="BN23" i="17"/>
  <c r="BP24" i="17"/>
  <c r="BX24" i="17"/>
  <c r="BN25" i="17"/>
  <c r="BP26" i="17"/>
  <c r="BX26" i="17"/>
  <c r="BN27" i="17"/>
  <c r="BP28" i="17"/>
  <c r="BX28" i="17"/>
  <c r="BN29" i="17"/>
  <c r="BP30" i="17"/>
  <c r="BX30" i="17"/>
  <c r="BN31" i="17"/>
  <c r="BO32" i="17"/>
  <c r="BO35" i="17"/>
  <c r="BY36" i="17"/>
  <c r="Z5" i="19"/>
  <c r="AP5" i="19"/>
  <c r="BF5" i="19"/>
  <c r="BN8" i="19"/>
  <c r="BN10" i="19"/>
  <c r="BN12" i="19"/>
  <c r="BY13" i="19"/>
  <c r="BN15" i="19"/>
  <c r="BX16" i="19"/>
  <c r="BQ19" i="19"/>
  <c r="BX20" i="19"/>
  <c r="BQ22" i="19"/>
  <c r="BO24" i="19"/>
  <c r="BP30" i="19"/>
  <c r="BQ33" i="19"/>
  <c r="BY34" i="19"/>
  <c r="AK5" i="21"/>
  <c r="AO5" i="23"/>
  <c r="BP15" i="23"/>
  <c r="BY8" i="17"/>
  <c r="BY10" i="17"/>
  <c r="BQ12" i="17"/>
  <c r="BY12" i="17"/>
  <c r="BY14" i="17"/>
  <c r="BY16" i="17"/>
  <c r="BO17" i="17"/>
  <c r="BY18" i="17"/>
  <c r="BO19" i="17"/>
  <c r="BQ20" i="17"/>
  <c r="BY20" i="17"/>
  <c r="BO21" i="17"/>
  <c r="BQ22" i="17"/>
  <c r="BY22" i="17"/>
  <c r="BO23" i="17"/>
  <c r="BQ24" i="17"/>
  <c r="BY24" i="17"/>
  <c r="BO25" i="17"/>
  <c r="BQ26" i="17"/>
  <c r="BY26" i="17"/>
  <c r="BO27" i="17"/>
  <c r="BQ28" i="17"/>
  <c r="BY28" i="17"/>
  <c r="BO29" i="17"/>
  <c r="BQ30" i="17"/>
  <c r="BY30" i="17"/>
  <c r="BO31" i="17"/>
  <c r="BY31" i="17"/>
  <c r="BP32" i="17"/>
  <c r="BY32" i="17"/>
  <c r="BO33" i="17"/>
  <c r="BY34" i="17"/>
  <c r="BQ36" i="17"/>
  <c r="N5" i="19"/>
  <c r="AD5" i="19"/>
  <c r="AT5" i="19"/>
  <c r="BN6" i="19"/>
  <c r="BX7" i="19"/>
  <c r="BX9" i="19"/>
  <c r="BX11" i="19"/>
  <c r="BP13" i="19"/>
  <c r="BP16" i="19"/>
  <c r="BP20" i="19"/>
  <c r="BY23" i="19"/>
  <c r="BN28" i="19"/>
  <c r="BQ34" i="19"/>
  <c r="BN7" i="23"/>
  <c r="BN34" i="23"/>
  <c r="BS25" i="21"/>
  <c r="BS12" i="25"/>
  <c r="BS10" i="25"/>
  <c r="BT6" i="21"/>
  <c r="BS17" i="21"/>
  <c r="BS6" i="23"/>
  <c r="BS15" i="19"/>
  <c r="BU17" i="19"/>
  <c r="BU10" i="19"/>
  <c r="BT24" i="23"/>
  <c r="BS14" i="25"/>
  <c r="BS21" i="21"/>
  <c r="BS18" i="21"/>
  <c r="BT36" i="23"/>
  <c r="BR6" i="19"/>
  <c r="BU35" i="19"/>
  <c r="BN9" i="25"/>
  <c r="BO16" i="25"/>
  <c r="BO7" i="25"/>
  <c r="BP8" i="25"/>
  <c r="BS14" i="21"/>
  <c r="BT21" i="23"/>
  <c r="BU33" i="17"/>
  <c r="BR10" i="19"/>
  <c r="BR28" i="19"/>
  <c r="BR36" i="19"/>
  <c r="BT33" i="19"/>
  <c r="BT37" i="19"/>
  <c r="BR34" i="19"/>
  <c r="BT17" i="19"/>
  <c r="BT26" i="19"/>
  <c r="BS6" i="19"/>
  <c r="BS8" i="19"/>
  <c r="BS16" i="19"/>
  <c r="BR24" i="19"/>
  <c r="BT18" i="19"/>
  <c r="BT23" i="19"/>
  <c r="BT27" i="19"/>
  <c r="BT31" i="19"/>
  <c r="BT15" i="19"/>
  <c r="BR9" i="19"/>
  <c r="BR20" i="19"/>
  <c r="BT7" i="19"/>
  <c r="BR14" i="25"/>
  <c r="BR8" i="25"/>
  <c r="BR18" i="25"/>
  <c r="BR22" i="25"/>
  <c r="BT20" i="25"/>
  <c r="BU17" i="25"/>
  <c r="BU21" i="25"/>
  <c r="BR22" i="21"/>
  <c r="BU14" i="21"/>
  <c r="BU18" i="21"/>
  <c r="BU7" i="21"/>
  <c r="BU15" i="21"/>
  <c r="BU6" i="21"/>
  <c r="BU8" i="21"/>
  <c r="BR25" i="21"/>
  <c r="BR21" i="21"/>
  <c r="BS29" i="23"/>
  <c r="BU11" i="23"/>
  <c r="BT6" i="23"/>
  <c r="BS20" i="23"/>
  <c r="BR16" i="23"/>
  <c r="BR13" i="23"/>
  <c r="BU21" i="23"/>
  <c r="BR14" i="23"/>
  <c r="BR18" i="23"/>
  <c r="BR35" i="23"/>
  <c r="BS8" i="23"/>
  <c r="BU33" i="23"/>
  <c r="BR15" i="23"/>
  <c r="BR32" i="23"/>
  <c r="BR6" i="23"/>
  <c r="BU10" i="23"/>
  <c r="BS24" i="23"/>
  <c r="BS28" i="23"/>
  <c r="BR12" i="23"/>
  <c r="BR29" i="23"/>
  <c r="BS11" i="23"/>
  <c r="BS19" i="23"/>
  <c r="BU26" i="23"/>
  <c r="BU34" i="23"/>
  <c r="BU36" i="23"/>
  <c r="BR30" i="23"/>
  <c r="BT32" i="19"/>
  <c r="BR7" i="19"/>
  <c r="BR25" i="19"/>
  <c r="BS30" i="19"/>
  <c r="BS10" i="19"/>
  <c r="BT21" i="19"/>
  <c r="BR35" i="19"/>
  <c r="BT12" i="19"/>
  <c r="BT25" i="19"/>
  <c r="BR16" i="19"/>
  <c r="BS36" i="19"/>
  <c r="BT30" i="19"/>
  <c r="BR11" i="19"/>
  <c r="BR22" i="19"/>
  <c r="BS26" i="19"/>
  <c r="BT14" i="19"/>
  <c r="BS32" i="19"/>
  <c r="BT28" i="19"/>
  <c r="BT24" i="19"/>
  <c r="BS29" i="17"/>
  <c r="BS7" i="17"/>
  <c r="BS34" i="17"/>
  <c r="BS12" i="17"/>
  <c r="BT16" i="17"/>
  <c r="BT26" i="17"/>
  <c r="BR8" i="17"/>
  <c r="BT6" i="17"/>
  <c r="BS37" i="17"/>
  <c r="BT10" i="17"/>
  <c r="BR9" i="17"/>
  <c r="BR30" i="17"/>
  <c r="BS32" i="17"/>
  <c r="BT12" i="17"/>
  <c r="BS36" i="17"/>
  <c r="BR23" i="17"/>
  <c r="BT14" i="17"/>
  <c r="BU9" i="17"/>
  <c r="BU13" i="17"/>
  <c r="BU17" i="17"/>
  <c r="BU21" i="17"/>
  <c r="BU25" i="17"/>
  <c r="BU29" i="17"/>
  <c r="BU37" i="17"/>
  <c r="BS9" i="19"/>
  <c r="BS23" i="19"/>
  <c r="BS7" i="19"/>
  <c r="BS25" i="19"/>
  <c r="BU6" i="19"/>
  <c r="BU14" i="19"/>
  <c r="BU18" i="19"/>
  <c r="BU22" i="19"/>
  <c r="BU30" i="19"/>
  <c r="BU34" i="19"/>
  <c r="BT10" i="23"/>
  <c r="BT14" i="23"/>
  <c r="BT18" i="23"/>
  <c r="BT22" i="23"/>
  <c r="BT26" i="23"/>
  <c r="BT30" i="23"/>
  <c r="BT34" i="23"/>
  <c r="BU6" i="23"/>
  <c r="BS9" i="21"/>
  <c r="BS9" i="25"/>
  <c r="BS13" i="25"/>
  <c r="BS17" i="25"/>
  <c r="CE10" i="17"/>
  <c r="CE20" i="17"/>
  <c r="BX9" i="25"/>
  <c r="BN15" i="25"/>
  <c r="BO18" i="25"/>
  <c r="BP22" i="25"/>
  <c r="BT11" i="25"/>
  <c r="BT21" i="25"/>
  <c r="BU22" i="25"/>
  <c r="BS6" i="25"/>
  <c r="BR12" i="25"/>
  <c r="BR20" i="25"/>
  <c r="BU7" i="25"/>
  <c r="BU15" i="25"/>
  <c r="BU23" i="25"/>
  <c r="BT8" i="25"/>
  <c r="BT10" i="25"/>
  <c r="BT14" i="25"/>
  <c r="BU16" i="25"/>
  <c r="BR17" i="25"/>
  <c r="BU13" i="25"/>
  <c r="BS17" i="17"/>
  <c r="BR14" i="17"/>
  <c r="BS30" i="17"/>
  <c r="BS8" i="17"/>
  <c r="BS19" i="17"/>
  <c r="BS35" i="17"/>
  <c r="BR18" i="17"/>
  <c r="BR32" i="17"/>
  <c r="BT33" i="17"/>
  <c r="BS16" i="17"/>
  <c r="BR10" i="17"/>
  <c r="BT24" i="17"/>
  <c r="BT28" i="17"/>
  <c r="BT34" i="17"/>
  <c r="BT36" i="17"/>
  <c r="BT29" i="17"/>
  <c r="BR25" i="17"/>
  <c r="BR37" i="17"/>
  <c r="BT23" i="17"/>
  <c r="BR10" i="25"/>
  <c r="BR24" i="25"/>
  <c r="BT7" i="25"/>
  <c r="BT9" i="25"/>
  <c r="BT23" i="25"/>
  <c r="BU10" i="25"/>
  <c r="BU14" i="25"/>
  <c r="BU11" i="25"/>
  <c r="BU6" i="25"/>
  <c r="BT16" i="25"/>
  <c r="BR19" i="25"/>
  <c r="BR25" i="25"/>
  <c r="BR15" i="25"/>
  <c r="BU17" i="21"/>
  <c r="BR11" i="21"/>
  <c r="BT15" i="21"/>
  <c r="BT17" i="21"/>
  <c r="BR12" i="21"/>
  <c r="BU16" i="21"/>
  <c r="BR23" i="21"/>
  <c r="BR19" i="21"/>
  <c r="BU24" i="23"/>
  <c r="BU8" i="23"/>
  <c r="BS33" i="23"/>
  <c r="BU37" i="23"/>
  <c r="BR11" i="23"/>
  <c r="BS21" i="23"/>
  <c r="BS18" i="19"/>
  <c r="BS28" i="19"/>
  <c r="BR29" i="19"/>
  <c r="BT34" i="19"/>
  <c r="BT10" i="19"/>
  <c r="BT6" i="19"/>
  <c r="BS12" i="19"/>
  <c r="BR15" i="19"/>
  <c r="BT22" i="19"/>
  <c r="BR33" i="19"/>
  <c r="BT16" i="19"/>
  <c r="BT29" i="19"/>
  <c r="BR13" i="19"/>
  <c r="BR21" i="19"/>
  <c r="BR23" i="19"/>
  <c r="BR14" i="19"/>
  <c r="BR19" i="19"/>
  <c r="BR32" i="19"/>
  <c r="BS34" i="19"/>
  <c r="BT35" i="19"/>
  <c r="BR30" i="19"/>
  <c r="BT20" i="17"/>
  <c r="BR16" i="17"/>
  <c r="BT13" i="17"/>
  <c r="BS23" i="17"/>
  <c r="BR22" i="17"/>
  <c r="BR31" i="17"/>
  <c r="BS9" i="17"/>
  <c r="BS21" i="17"/>
  <c r="BR7" i="17"/>
  <c r="BS27" i="17"/>
  <c r="BS13" i="17"/>
  <c r="BS28" i="17"/>
  <c r="BR12" i="17"/>
  <c r="BR20" i="17"/>
  <c r="BR36" i="17"/>
  <c r="BT19" i="17"/>
  <c r="BU6" i="17"/>
  <c r="BT17" i="17"/>
  <c r="BR29" i="17"/>
  <c r="BT15" i="17"/>
  <c r="BU10" i="17"/>
  <c r="BU14" i="17"/>
  <c r="BU18" i="17"/>
  <c r="BU22" i="17"/>
  <c r="BU26" i="17"/>
  <c r="BU30" i="17"/>
  <c r="BU34" i="17"/>
  <c r="BR6" i="17"/>
  <c r="BS11" i="19"/>
  <c r="BS27" i="19"/>
  <c r="BS13" i="19"/>
  <c r="BS29" i="19"/>
  <c r="BU7" i="19"/>
  <c r="BU11" i="19"/>
  <c r="BU15" i="19"/>
  <c r="BU19" i="19"/>
  <c r="BU23" i="19"/>
  <c r="BU27" i="19"/>
  <c r="BU31" i="19"/>
  <c r="BT7" i="23"/>
  <c r="BT11" i="23"/>
  <c r="BT15" i="23"/>
  <c r="BT19" i="23"/>
  <c r="BT23" i="23"/>
  <c r="BT27" i="23"/>
  <c r="BT31" i="23"/>
  <c r="BT35" i="23"/>
  <c r="BS10" i="21"/>
  <c r="BS22" i="21"/>
  <c r="BS18" i="25"/>
  <c r="BS22" i="25"/>
  <c r="BT6" i="25"/>
  <c r="CE21" i="17"/>
  <c r="CE25" i="17"/>
  <c r="CB38" i="17"/>
  <c r="CE9" i="19"/>
  <c r="CE20" i="19"/>
  <c r="CE27" i="19"/>
  <c r="CE16" i="21"/>
  <c r="CE36" i="23"/>
  <c r="BW38" i="23"/>
  <c r="BY38" i="23"/>
  <c r="BX7" i="25"/>
  <c r="BY16" i="25"/>
  <c r="CE23" i="25"/>
  <c r="CE25" i="25"/>
  <c r="BQ25" i="25"/>
  <c r="CB26" i="25"/>
  <c r="BT11" i="21"/>
  <c r="BT21" i="21"/>
  <c r="BR6" i="21"/>
  <c r="BR8" i="21"/>
  <c r="BR10" i="21"/>
  <c r="BR18" i="21"/>
  <c r="BU23" i="21"/>
  <c r="BT14" i="21"/>
  <c r="BT16" i="21"/>
  <c r="BT22" i="21"/>
  <c r="BT24" i="21"/>
  <c r="BU12" i="21"/>
  <c r="BU20" i="21"/>
  <c r="BR15" i="21"/>
  <c r="BU13" i="21"/>
  <c r="BR17" i="21"/>
  <c r="BU9" i="21"/>
  <c r="BT17" i="25"/>
  <c r="BT13" i="25"/>
  <c r="BT19" i="25"/>
  <c r="BR16" i="25"/>
  <c r="BU20" i="25"/>
  <c r="BU9" i="25"/>
  <c r="BT15" i="25"/>
  <c r="BT25" i="25"/>
  <c r="BU18" i="25"/>
  <c r="BR6" i="25"/>
  <c r="BU19" i="25"/>
  <c r="BT22" i="25"/>
  <c r="BU8" i="25"/>
  <c r="BU12" i="25"/>
  <c r="BU24" i="25"/>
  <c r="BR11" i="25"/>
  <c r="BR13" i="25"/>
  <c r="BR21" i="25"/>
  <c r="BR7" i="25"/>
  <c r="BR23" i="25"/>
  <c r="BR9" i="25"/>
  <c r="BU25" i="21"/>
  <c r="BT7" i="21"/>
  <c r="BT9" i="21"/>
  <c r="BT13" i="21"/>
  <c r="BT19" i="21"/>
  <c r="BT25" i="21"/>
  <c r="BU10" i="21"/>
  <c r="BR20" i="21"/>
  <c r="BT8" i="21"/>
  <c r="BT18" i="21"/>
  <c r="BU24" i="21"/>
  <c r="BS12" i="23"/>
  <c r="BR9" i="23"/>
  <c r="BS32" i="23"/>
  <c r="BR33" i="23"/>
  <c r="BS7" i="23"/>
  <c r="BU30" i="23"/>
  <c r="BU7" i="23"/>
  <c r="BU15" i="23"/>
  <c r="BS27" i="23"/>
  <c r="BR22" i="23"/>
  <c r="BS14" i="23"/>
  <c r="BS16" i="23"/>
  <c r="BR23" i="23"/>
  <c r="BU31" i="23"/>
  <c r="BS34" i="23"/>
  <c r="BR20" i="23"/>
  <c r="BS9" i="23"/>
  <c r="BS17" i="23"/>
  <c r="BS13" i="23"/>
  <c r="BS24" i="19"/>
  <c r="BT20" i="19"/>
  <c r="BR8" i="19"/>
  <c r="BR31" i="19"/>
  <c r="BR12" i="19"/>
  <c r="BT36" i="19"/>
  <c r="BR17" i="19"/>
  <c r="BR27" i="19"/>
  <c r="BS22" i="17"/>
  <c r="BT25" i="17"/>
  <c r="BS33" i="17"/>
  <c r="BT18" i="17"/>
  <c r="BT27" i="17"/>
  <c r="BS11" i="17"/>
  <c r="BS31" i="17"/>
  <c r="BT37" i="17"/>
  <c r="BR17" i="17"/>
  <c r="BT35" i="17"/>
  <c r="BT8" i="17"/>
  <c r="BS18" i="17"/>
  <c r="BS26" i="17"/>
  <c r="BR15" i="17"/>
  <c r="BT7" i="17"/>
  <c r="BT9" i="17"/>
  <c r="BR24" i="17"/>
  <c r="BR28" i="17"/>
  <c r="BR34" i="17"/>
  <c r="BS6" i="17"/>
  <c r="BT22" i="17"/>
  <c r="BT30" i="17"/>
  <c r="BT31" i="17"/>
  <c r="BR11" i="17"/>
  <c r="BR13" i="17"/>
  <c r="BR19" i="17"/>
  <c r="BR21" i="17"/>
  <c r="BR27" i="17"/>
  <c r="BR33" i="17"/>
  <c r="BR35" i="17"/>
  <c r="BU7" i="17"/>
  <c r="BU11" i="17"/>
  <c r="BU15" i="17"/>
  <c r="BU19" i="17"/>
  <c r="BU23" i="17"/>
  <c r="BU27" i="17"/>
  <c r="BU31" i="17"/>
  <c r="BU35" i="17"/>
  <c r="BS31" i="19"/>
  <c r="BS17" i="19"/>
  <c r="BS33" i="19"/>
  <c r="BU8" i="19"/>
  <c r="BU12" i="19"/>
  <c r="BU16" i="19"/>
  <c r="BU20" i="19"/>
  <c r="BU24" i="19"/>
  <c r="BU28" i="19"/>
  <c r="BU32" i="19"/>
  <c r="BU36" i="19"/>
  <c r="BT8" i="23"/>
  <c r="BT12" i="23"/>
  <c r="BT16" i="23"/>
  <c r="BT20" i="23"/>
  <c r="BT28" i="23"/>
  <c r="BT32" i="23"/>
  <c r="BS7" i="21"/>
  <c r="BS11" i="21"/>
  <c r="BS15" i="21"/>
  <c r="BS19" i="21"/>
  <c r="BS23" i="21"/>
  <c r="BS7" i="25"/>
  <c r="BS11" i="25"/>
  <c r="BS15" i="25"/>
  <c r="BS19" i="25"/>
  <c r="BS23" i="25"/>
  <c r="BQ19" i="25"/>
  <c r="BU9" i="23"/>
  <c r="BU13" i="23"/>
  <c r="BU19" i="23"/>
  <c r="BU23" i="23"/>
  <c r="BS37" i="23"/>
  <c r="BR10" i="23"/>
  <c r="BR31" i="23"/>
  <c r="BU25" i="23"/>
  <c r="BU27" i="23"/>
  <c r="BU29" i="23"/>
  <c r="BR7" i="23"/>
  <c r="BU12" i="23"/>
  <c r="BU16" i="23"/>
  <c r="BU18" i="23"/>
  <c r="BU20" i="23"/>
  <c r="BU22" i="23"/>
  <c r="BS26" i="23"/>
  <c r="BS36" i="23"/>
  <c r="BR8" i="23"/>
  <c r="BU28" i="23"/>
  <c r="BU32" i="23"/>
  <c r="BR21" i="23"/>
  <c r="BS15" i="23"/>
  <c r="BR34" i="23"/>
  <c r="AZ5" i="25"/>
  <c r="AV5" i="25"/>
  <c r="AN5" i="25"/>
  <c r="AJ5" i="25"/>
  <c r="AF5" i="25"/>
  <c r="AB5" i="25"/>
  <c r="T5" i="25"/>
  <c r="BT12" i="25"/>
  <c r="BT18" i="25"/>
  <c r="BT24" i="25"/>
  <c r="BU25" i="25"/>
  <c r="BR7" i="21"/>
  <c r="BT10" i="21"/>
  <c r="BU21" i="21"/>
  <c r="BT23" i="21"/>
  <c r="BU22" i="21"/>
  <c r="BS6" i="21"/>
  <c r="BR14" i="21"/>
  <c r="BR16" i="21"/>
  <c r="BR24" i="21"/>
  <c r="BU11" i="21"/>
  <c r="BU19" i="21"/>
  <c r="BT12" i="21"/>
  <c r="BT20" i="21"/>
  <c r="BR9" i="21"/>
  <c r="BR13" i="21"/>
  <c r="BF5" i="23"/>
  <c r="BB5" i="23"/>
  <c r="AX5" i="23"/>
  <c r="AT5" i="23"/>
  <c r="AL5" i="23"/>
  <c r="AD5" i="23"/>
  <c r="BS25" i="23"/>
  <c r="Z5" i="23"/>
  <c r="BR27" i="23"/>
  <c r="R5" i="23"/>
  <c r="BU17" i="23"/>
  <c r="BU35" i="23"/>
  <c r="BR19" i="23"/>
  <c r="BR36" i="23"/>
  <c r="BR37" i="23"/>
  <c r="BS31" i="23"/>
  <c r="BS35" i="23"/>
  <c r="BS10" i="23"/>
  <c r="BS18" i="23"/>
  <c r="BS22" i="23"/>
  <c r="BR24" i="23"/>
  <c r="BR28" i="23"/>
  <c r="BU14" i="23"/>
  <c r="BS30" i="23"/>
  <c r="BR25" i="23"/>
  <c r="BR26" i="23"/>
  <c r="BS23" i="23"/>
  <c r="BR17" i="23"/>
  <c r="BT13" i="19"/>
  <c r="BR18" i="19"/>
  <c r="BS20" i="19"/>
  <c r="BS22" i="19"/>
  <c r="BT11" i="19"/>
  <c r="BT8" i="19"/>
  <c r="BR26" i="19"/>
  <c r="BT9" i="19"/>
  <c r="BR37" i="19"/>
  <c r="BS14" i="19"/>
  <c r="BT19" i="19"/>
  <c r="BS10" i="17"/>
  <c r="BS14" i="17"/>
  <c r="BT32" i="17"/>
  <c r="BS25" i="17"/>
  <c r="BR26" i="17"/>
  <c r="BS24" i="17"/>
  <c r="BT11" i="17"/>
  <c r="BT21" i="17"/>
  <c r="BS20" i="17"/>
  <c r="BS15" i="17"/>
  <c r="BU8" i="17"/>
  <c r="BU12" i="17"/>
  <c r="BU16" i="17"/>
  <c r="BU20" i="17"/>
  <c r="BU24" i="17"/>
  <c r="BU28" i="17"/>
  <c r="BU32" i="17"/>
  <c r="BU36" i="17"/>
  <c r="BS19" i="19"/>
  <c r="BS35" i="19"/>
  <c r="BS21" i="19"/>
  <c r="BS37" i="19"/>
  <c r="BU9" i="19"/>
  <c r="BU13" i="19"/>
  <c r="BU21" i="19"/>
  <c r="BU25" i="19"/>
  <c r="BU29" i="19"/>
  <c r="BU33" i="19"/>
  <c r="BU37" i="19"/>
  <c r="BT9" i="23"/>
  <c r="BT17" i="23"/>
  <c r="BT25" i="23"/>
  <c r="BT29" i="23"/>
  <c r="BT33" i="23"/>
  <c r="BT37" i="23"/>
  <c r="BS8" i="21"/>
  <c r="BS12" i="21"/>
  <c r="BS16" i="21"/>
  <c r="BS20" i="21"/>
  <c r="BS24" i="21"/>
  <c r="BS8" i="25"/>
  <c r="BS20" i="25"/>
  <c r="BS24" i="25"/>
  <c r="CE16" i="25"/>
  <c r="CE19" i="25"/>
  <c r="CE12" i="25"/>
  <c r="CE13" i="25"/>
  <c r="CE14" i="25"/>
  <c r="CE15" i="25"/>
  <c r="CE17" i="25"/>
  <c r="CE18" i="25"/>
  <c r="CE24" i="25"/>
  <c r="CE20" i="25"/>
  <c r="CE22" i="25"/>
  <c r="CE6" i="25"/>
  <c r="CE9" i="25"/>
  <c r="CE21" i="21"/>
  <c r="CE11" i="21"/>
  <c r="CE13" i="21"/>
  <c r="CE19" i="21"/>
  <c r="CE24" i="21"/>
  <c r="CE9" i="21"/>
  <c r="CE17" i="21"/>
  <c r="BW26" i="21"/>
  <c r="CE13" i="23"/>
  <c r="CE14" i="23"/>
  <c r="CE33" i="23"/>
  <c r="CE8" i="23"/>
  <c r="CE17" i="23"/>
  <c r="CE29" i="23"/>
  <c r="CE32" i="23"/>
  <c r="BV38" i="23"/>
  <c r="CE7" i="23"/>
  <c r="CE9" i="23"/>
  <c r="CE15" i="23"/>
  <c r="CE23" i="23"/>
  <c r="CE25" i="23"/>
  <c r="CE37" i="23"/>
  <c r="CE10" i="23"/>
  <c r="CE18" i="23"/>
  <c r="CE6" i="23"/>
  <c r="CE12" i="23"/>
  <c r="CE20" i="23"/>
  <c r="CE22" i="23"/>
  <c r="CE24" i="23"/>
  <c r="CE26" i="23"/>
  <c r="CE34" i="23"/>
  <c r="CE6" i="19"/>
  <c r="CE21" i="19"/>
  <c r="CE10" i="19"/>
  <c r="CE13" i="19"/>
  <c r="CE17" i="19"/>
  <c r="BV38" i="19"/>
  <c r="CE8" i="19"/>
  <c r="CE11" i="19"/>
  <c r="CE22" i="19"/>
  <c r="CE28" i="19"/>
  <c r="CE30" i="19"/>
  <c r="CE14" i="19"/>
  <c r="CE16" i="19"/>
  <c r="CE24" i="19"/>
  <c r="CE35" i="19"/>
  <c r="CE9" i="17"/>
  <c r="CE26" i="17"/>
  <c r="CE12" i="17"/>
  <c r="CE14" i="17"/>
  <c r="CE16" i="17"/>
  <c r="CE18" i="17"/>
  <c r="CE37" i="17"/>
  <c r="CE32" i="17"/>
  <c r="CE34" i="17"/>
  <c r="BX38" i="17"/>
  <c r="BY38" i="17"/>
  <c r="CE6" i="17"/>
  <c r="CE8" i="17"/>
  <c r="CE13" i="17"/>
  <c r="CE17" i="17"/>
  <c r="CE22" i="17"/>
  <c r="CE24" i="17"/>
  <c r="CE29" i="17"/>
  <c r="CE33" i="17"/>
  <c r="BW38" i="17"/>
  <c r="BN25" i="25"/>
  <c r="BN18" i="25"/>
  <c r="BN16" i="25"/>
  <c r="BN11" i="25"/>
  <c r="BN24" i="25"/>
  <c r="BN19" i="25"/>
  <c r="BN17" i="25"/>
  <c r="BN7" i="25"/>
  <c r="BN20" i="25"/>
  <c r="BN14" i="25"/>
  <c r="BH5" i="25"/>
  <c r="BN22" i="25"/>
  <c r="BN12" i="25"/>
  <c r="BN10" i="25"/>
  <c r="BN8" i="25"/>
  <c r="BN13" i="25"/>
  <c r="BN6" i="25"/>
  <c r="BN23" i="25"/>
  <c r="AR5" i="25"/>
  <c r="BO24" i="25"/>
  <c r="BQ17" i="25"/>
  <c r="BQ11" i="25"/>
  <c r="BP20" i="25"/>
  <c r="BX13" i="25"/>
  <c r="BP10" i="25"/>
  <c r="AY5" i="25"/>
  <c r="AD5" i="25"/>
  <c r="S5" i="25"/>
  <c r="BY24" i="25"/>
  <c r="BX23" i="25"/>
  <c r="BP14" i="25"/>
  <c r="BG5" i="25"/>
  <c r="AL5" i="25"/>
  <c r="AA5" i="25"/>
  <c r="P5" i="25"/>
  <c r="BO37" i="23"/>
  <c r="BO35" i="23"/>
  <c r="BO33" i="23"/>
  <c r="BO36" i="23"/>
  <c r="BO34" i="23"/>
  <c r="BO32" i="23"/>
  <c r="BO28" i="23"/>
  <c r="BO24" i="23"/>
  <c r="BO20" i="23"/>
  <c r="BO18" i="23"/>
  <c r="AP5" i="23"/>
  <c r="BO31" i="23"/>
  <c r="BO27" i="23"/>
  <c r="BO23" i="23"/>
  <c r="BO16" i="23"/>
  <c r="BO13" i="23"/>
  <c r="BO11" i="23"/>
  <c r="BO9" i="23"/>
  <c r="BO7" i="23"/>
  <c r="BN6" i="23"/>
  <c r="AH5" i="23"/>
  <c r="BQ36" i="23"/>
  <c r="BQ34" i="23"/>
  <c r="BQ37" i="23"/>
  <c r="BQ35" i="23"/>
  <c r="BQ33" i="23"/>
  <c r="BQ31" i="23"/>
  <c r="BQ27" i="23"/>
  <c r="BQ23" i="23"/>
  <c r="BQ21" i="23"/>
  <c r="BQ19" i="23"/>
  <c r="BQ17" i="23"/>
  <c r="BQ14" i="23"/>
  <c r="V5" i="23"/>
  <c r="BQ30" i="23"/>
  <c r="BQ26" i="23"/>
  <c r="BQ15" i="23"/>
  <c r="BQ12" i="23"/>
  <c r="BQ10" i="23"/>
  <c r="BQ8" i="23"/>
  <c r="BQ6" i="23"/>
  <c r="BY36" i="23"/>
  <c r="BY34" i="23"/>
  <c r="BX31" i="23"/>
  <c r="BP31" i="23"/>
  <c r="BX29" i="23"/>
  <c r="BP29" i="23"/>
  <c r="BX27" i="23"/>
  <c r="BP27" i="23"/>
  <c r="BX25" i="23"/>
  <c r="BP25" i="23"/>
  <c r="BX23" i="23"/>
  <c r="BP23" i="23"/>
  <c r="BY37" i="23"/>
  <c r="BY35" i="23"/>
  <c r="BY33" i="23"/>
  <c r="BX32" i="23"/>
  <c r="BP32" i="23"/>
  <c r="BX30" i="23"/>
  <c r="BP30" i="23"/>
  <c r="BX28" i="23"/>
  <c r="BP28" i="23"/>
  <c r="BX26" i="23"/>
  <c r="BP26" i="23"/>
  <c r="BX24" i="23"/>
  <c r="BP24" i="23"/>
  <c r="BX22" i="23"/>
  <c r="BP22" i="23"/>
  <c r="BX37" i="23"/>
  <c r="BP34" i="23"/>
  <c r="BX33" i="23"/>
  <c r="BY30" i="23"/>
  <c r="BY26" i="23"/>
  <c r="BY22" i="23"/>
  <c r="BY21" i="23"/>
  <c r="BY19" i="23"/>
  <c r="BY17" i="23"/>
  <c r="BX16" i="23"/>
  <c r="BP16" i="23"/>
  <c r="BY14" i="23"/>
  <c r="BX13" i="23"/>
  <c r="BP13" i="23"/>
  <c r="BX11" i="23"/>
  <c r="BP11" i="23"/>
  <c r="BX9" i="23"/>
  <c r="BP9" i="23"/>
  <c r="BX7" i="23"/>
  <c r="BP7" i="23"/>
  <c r="N5" i="23"/>
  <c r="BP37" i="23"/>
  <c r="BX36" i="23"/>
  <c r="BP33" i="23"/>
  <c r="BY29" i="23"/>
  <c r="BY25" i="23"/>
  <c r="BX21" i="23"/>
  <c r="BP21" i="23"/>
  <c r="BX19" i="23"/>
  <c r="BP19" i="23"/>
  <c r="BX17" i="23"/>
  <c r="BP17" i="23"/>
  <c r="BY15" i="23"/>
  <c r="BX14" i="23"/>
  <c r="BP14" i="23"/>
  <c r="BY12" i="23"/>
  <c r="BY10" i="23"/>
  <c r="BY8" i="23"/>
  <c r="BY6" i="23"/>
  <c r="BI5" i="23"/>
  <c r="BE5" i="23"/>
  <c r="BA5" i="23"/>
  <c r="BB5" i="25"/>
  <c r="BX21" i="25"/>
  <c r="BF5" i="25"/>
  <c r="AX5" i="25"/>
  <c r="BO23" i="25"/>
  <c r="BO21" i="25"/>
  <c r="BO14" i="25"/>
  <c r="BO12" i="25"/>
  <c r="BO9" i="25"/>
  <c r="BO22" i="25"/>
  <c r="BO20" i="25"/>
  <c r="BO15" i="25"/>
  <c r="BO13" i="25"/>
  <c r="BO10" i="25"/>
  <c r="BO8" i="25"/>
  <c r="BO17" i="25"/>
  <c r="BO11" i="25"/>
  <c r="BO25" i="25"/>
  <c r="BO19" i="25"/>
  <c r="BO6" i="25"/>
  <c r="AP5" i="25"/>
  <c r="AH5" i="25"/>
  <c r="Z5" i="25"/>
  <c r="BQ22" i="25"/>
  <c r="BQ20" i="25"/>
  <c r="BQ15" i="25"/>
  <c r="BQ13" i="25"/>
  <c r="BQ10" i="25"/>
  <c r="BQ23" i="25"/>
  <c r="BQ21" i="25"/>
  <c r="BQ14" i="25"/>
  <c r="BQ12" i="25"/>
  <c r="BQ9" i="25"/>
  <c r="BQ6" i="25"/>
  <c r="BQ16" i="25"/>
  <c r="BQ8" i="25"/>
  <c r="BQ24" i="25"/>
  <c r="BQ18" i="25"/>
  <c r="R5" i="25"/>
  <c r="BX24" i="25"/>
  <c r="BP24" i="25"/>
  <c r="BY22" i="25"/>
  <c r="BY20" i="25"/>
  <c r="BX19" i="25"/>
  <c r="BP19" i="25"/>
  <c r="BX17" i="25"/>
  <c r="BP17" i="25"/>
  <c r="BY15" i="25"/>
  <c r="BY13" i="25"/>
  <c r="BY10" i="25"/>
  <c r="BY8" i="25"/>
  <c r="BX26" i="25"/>
  <c r="BX25" i="25"/>
  <c r="BP25" i="25"/>
  <c r="BY23" i="25"/>
  <c r="BY21" i="25"/>
  <c r="BX18" i="25"/>
  <c r="BP18" i="25"/>
  <c r="BX16" i="25"/>
  <c r="BP16" i="25"/>
  <c r="BY14" i="25"/>
  <c r="BY12" i="25"/>
  <c r="BX11" i="25"/>
  <c r="BP11" i="25"/>
  <c r="BY9" i="25"/>
  <c r="BY6" i="25"/>
  <c r="BI5" i="25"/>
  <c r="BE5" i="25"/>
  <c r="BA5" i="25"/>
  <c r="AW5" i="25"/>
  <c r="AS5" i="25"/>
  <c r="AO5" i="25"/>
  <c r="AK5" i="25"/>
  <c r="AG5" i="25"/>
  <c r="AC5" i="25"/>
  <c r="Y5" i="25"/>
  <c r="U5" i="25"/>
  <c r="Q5" i="25"/>
  <c r="BY25" i="25"/>
  <c r="BP23" i="25"/>
  <c r="BX22" i="25"/>
  <c r="BY19" i="25"/>
  <c r="BP13" i="25"/>
  <c r="BX12" i="25"/>
  <c r="BX10" i="25"/>
  <c r="BC5" i="25"/>
  <c r="AM5" i="25"/>
  <c r="W5" i="25"/>
  <c r="BP21" i="25"/>
  <c r="BX20" i="25"/>
  <c r="BY17" i="25"/>
  <c r="BP15" i="25"/>
  <c r="BX14" i="25"/>
  <c r="BY11" i="25"/>
  <c r="BP9" i="25"/>
  <c r="BX8" i="25"/>
  <c r="BY7" i="25"/>
  <c r="BP7" i="25"/>
  <c r="AU5" i="25"/>
  <c r="AE5" i="25"/>
  <c r="O5" i="25"/>
  <c r="BN32" i="23"/>
  <c r="BN30" i="23"/>
  <c r="BN28" i="23"/>
  <c r="BN26" i="23"/>
  <c r="BN24" i="23"/>
  <c r="BN31" i="23"/>
  <c r="BN29" i="23"/>
  <c r="BN27" i="23"/>
  <c r="BN25" i="23"/>
  <c r="BN23" i="23"/>
  <c r="BX38" i="23"/>
  <c r="BY24" i="21"/>
  <c r="BY22" i="21"/>
  <c r="BX21" i="21"/>
  <c r="BP21" i="21"/>
  <c r="BX19" i="21"/>
  <c r="BP19" i="21"/>
  <c r="BX17" i="21"/>
  <c r="BP17" i="21"/>
  <c r="BX15" i="21"/>
  <c r="BP15" i="21"/>
  <c r="BX13" i="21"/>
  <c r="BP13" i="21"/>
  <c r="BX11" i="21"/>
  <c r="BP11" i="21"/>
  <c r="BX9" i="21"/>
  <c r="BP9" i="21"/>
  <c r="BX7" i="21"/>
  <c r="BP7" i="21"/>
  <c r="BF5" i="21"/>
  <c r="BB5" i="21"/>
  <c r="AX5" i="21"/>
  <c r="AT5" i="21"/>
  <c r="AP5" i="21"/>
  <c r="AL5" i="21"/>
  <c r="AH5" i="21"/>
  <c r="AD5" i="21"/>
  <c r="Z5" i="21"/>
  <c r="V5" i="21"/>
  <c r="R5" i="21"/>
  <c r="N5" i="21"/>
  <c r="Q5" i="21"/>
  <c r="AB5" i="21"/>
  <c r="AM5" i="21"/>
  <c r="BC5" i="21"/>
  <c r="BP6" i="21"/>
  <c r="BY12" i="21"/>
  <c r="BY15" i="21"/>
  <c r="BP24" i="21"/>
  <c r="BX24" i="21"/>
  <c r="M5" i="21"/>
  <c r="S5" i="21"/>
  <c r="X5" i="21"/>
  <c r="AC5" i="21"/>
  <c r="AI5" i="21"/>
  <c r="AN5" i="21"/>
  <c r="AS5" i="21"/>
  <c r="AY5" i="21"/>
  <c r="BD5" i="21"/>
  <c r="BI5" i="21"/>
  <c r="BY6" i="21"/>
  <c r="BP8" i="21"/>
  <c r="BX8" i="21"/>
  <c r="BY9" i="21"/>
  <c r="BY14" i="21"/>
  <c r="BP16" i="21"/>
  <c r="BX16" i="21"/>
  <c r="BY17" i="21"/>
  <c r="BP22" i="21"/>
  <c r="BX22" i="21"/>
  <c r="BP25" i="21"/>
  <c r="BX25" i="21"/>
  <c r="BY36" i="19"/>
  <c r="BY33" i="19"/>
  <c r="BY31" i="19"/>
  <c r="BX28" i="19"/>
  <c r="BP28" i="19"/>
  <c r="BY26" i="19"/>
  <c r="BX25" i="19"/>
  <c r="BP25" i="19"/>
  <c r="BX23" i="19"/>
  <c r="BP23" i="19"/>
  <c r="BY21" i="19"/>
  <c r="BY19" i="19"/>
  <c r="BX18" i="19"/>
  <c r="BP18" i="19"/>
  <c r="BY16" i="19"/>
  <c r="BY14" i="19"/>
  <c r="BX13" i="19"/>
  <c r="L5" i="21"/>
  <c r="W5" i="21"/>
  <c r="AG5" i="21"/>
  <c r="AR5" i="21"/>
  <c r="AW5" i="21"/>
  <c r="BH5" i="21"/>
  <c r="BX6" i="21"/>
  <c r="BY7" i="21"/>
  <c r="BP14" i="21"/>
  <c r="BX14" i="21"/>
  <c r="BY20" i="21"/>
  <c r="O5" i="21"/>
  <c r="T5" i="21"/>
  <c r="Y5" i="21"/>
  <c r="AE5" i="21"/>
  <c r="AJ5" i="21"/>
  <c r="AO5" i="21"/>
  <c r="AU5" i="21"/>
  <c r="AZ5" i="21"/>
  <c r="BE5" i="21"/>
  <c r="BY8" i="21"/>
  <c r="BP10" i="21"/>
  <c r="BX10" i="21"/>
  <c r="BY11" i="21"/>
  <c r="BY16" i="21"/>
  <c r="BP18" i="21"/>
  <c r="BX18" i="21"/>
  <c r="BY19" i="21"/>
  <c r="BP23" i="21"/>
  <c r="BX23" i="21"/>
  <c r="BY25" i="21"/>
  <c r="BY26" i="25"/>
  <c r="BV26" i="25"/>
  <c r="BW26" i="25"/>
  <c r="BY26" i="21"/>
  <c r="CE6" i="21"/>
  <c r="CE8" i="21"/>
  <c r="CE12" i="21"/>
  <c r="CE23" i="21"/>
  <c r="CE25" i="21"/>
  <c r="BV26" i="21"/>
  <c r="BX26" i="21"/>
  <c r="CE11" i="23"/>
  <c r="CE31" i="23"/>
  <c r="CE19" i="23"/>
  <c r="CE27" i="23"/>
  <c r="CE35" i="23"/>
  <c r="CE10" i="21"/>
  <c r="CE18" i="21"/>
  <c r="CE14" i="21"/>
  <c r="CE22" i="21"/>
  <c r="BW38" i="19"/>
  <c r="BX38" i="19"/>
  <c r="CE7" i="19"/>
  <c r="CE15" i="19"/>
  <c r="CE23" i="19"/>
  <c r="CE31" i="19"/>
  <c r="BY38" i="19"/>
  <c r="BV38" i="17"/>
  <c r="CE7" i="17"/>
  <c r="CE15" i="17"/>
  <c r="CE23" i="17"/>
  <c r="CE31" i="17"/>
  <c r="CE11" i="17"/>
  <c r="CE19" i="17"/>
  <c r="CE27" i="17"/>
  <c r="CE35" i="17"/>
  <c r="CN5" i="15"/>
  <c r="CO5" i="15"/>
  <c r="CP5" i="15"/>
  <c r="CM5" i="15"/>
  <c r="CJ4" i="15"/>
  <c r="CK4" i="15"/>
  <c r="CL4" i="15"/>
  <c r="CN4" i="15"/>
  <c r="CO4" i="15"/>
  <c r="CP4" i="15"/>
  <c r="CM4" i="15"/>
  <c r="D2" i="16"/>
  <c r="W8" i="26"/>
  <c r="T9" i="18"/>
  <c r="T8" i="22"/>
  <c r="T8" i="26"/>
  <c r="V9" i="16"/>
  <c r="U8" i="26"/>
  <c r="U9" i="20"/>
  <c r="T9" i="20"/>
  <c r="V9" i="24"/>
  <c r="V9" i="20"/>
  <c r="V9" i="18"/>
  <c r="U8" i="22"/>
  <c r="V8" i="22"/>
  <c r="W9" i="20"/>
  <c r="U9" i="24"/>
  <c r="T9" i="16"/>
  <c r="V8" i="26"/>
  <c r="W8" i="22"/>
  <c r="W9" i="16"/>
  <c r="U9" i="18"/>
  <c r="W9" i="18"/>
  <c r="T9" i="24"/>
  <c r="W9" i="24"/>
  <c r="U9" i="16"/>
  <c r="CG12" i="25" l="1"/>
  <c r="CF23" i="25"/>
  <c r="X8" i="22"/>
  <c r="X9" i="16"/>
  <c r="X9" i="20"/>
  <c r="X9" i="18"/>
  <c r="X9" i="24"/>
  <c r="X8" i="26"/>
  <c r="CG20" i="19"/>
  <c r="CF26" i="19"/>
  <c r="CG22" i="19"/>
  <c r="CG13" i="19"/>
  <c r="CF13" i="25"/>
  <c r="CG10" i="25"/>
  <c r="CG6" i="25"/>
  <c r="CF19" i="25"/>
  <c r="CG16" i="25"/>
  <c r="CG7" i="25"/>
  <c r="CF25" i="25"/>
  <c r="CF18" i="25"/>
  <c r="CG17" i="25"/>
  <c r="CG21" i="25"/>
  <c r="CF15" i="25"/>
  <c r="CG19" i="25"/>
  <c r="CG23" i="25"/>
  <c r="CF8" i="25"/>
  <c r="CG25" i="25"/>
  <c r="CG14" i="25"/>
  <c r="CF11" i="25"/>
  <c r="CG18" i="25"/>
  <c r="CG15" i="25"/>
  <c r="CF20" i="25"/>
  <c r="CF17" i="25"/>
  <c r="CF24" i="25"/>
  <c r="CF21" i="25"/>
  <c r="CG8" i="25"/>
  <c r="CF22" i="25"/>
  <c r="CF6" i="25"/>
  <c r="CG11" i="25"/>
  <c r="CG22" i="25"/>
  <c r="CF12" i="25"/>
  <c r="CF9" i="25"/>
  <c r="CF16" i="25"/>
  <c r="CG20" i="25"/>
  <c r="CF14" i="25"/>
  <c r="CG24" i="25"/>
  <c r="CG13" i="25"/>
  <c r="CF7" i="25"/>
  <c r="CG9" i="25"/>
  <c r="CF10" i="25"/>
  <c r="CF14" i="23"/>
  <c r="CG21" i="23"/>
  <c r="CF21" i="23"/>
  <c r="CG14" i="19"/>
  <c r="CF11" i="19"/>
  <c r="CF13" i="19"/>
  <c r="CG10" i="19"/>
  <c r="CG8" i="19"/>
  <c r="CF29" i="19"/>
  <c r="CF37" i="19"/>
  <c r="CG12" i="19"/>
  <c r="CF36" i="19"/>
  <c r="CF35" i="19"/>
  <c r="CG25" i="19"/>
  <c r="CF24" i="19"/>
  <c r="CG6" i="19"/>
  <c r="CG35" i="19"/>
  <c r="CF21" i="19"/>
  <c r="CF33" i="19"/>
  <c r="CF34" i="19"/>
  <c r="CG29" i="19"/>
  <c r="CF17" i="19"/>
  <c r="CG18" i="19"/>
  <c r="CG24" i="19"/>
  <c r="CF19" i="19"/>
  <c r="CG33" i="19"/>
  <c r="CF20" i="19"/>
  <c r="CG36" i="19"/>
  <c r="CF8" i="19"/>
  <c r="CG30" i="19"/>
  <c r="CG13" i="17"/>
  <c r="CF13" i="21"/>
  <c r="CF20" i="21"/>
  <c r="CG8" i="21"/>
  <c r="CG35" i="23"/>
  <c r="CF35" i="23"/>
  <c r="CG27" i="23"/>
  <c r="CF27" i="23"/>
  <c r="CG14" i="23"/>
  <c r="CG32" i="23"/>
  <c r="CG19" i="23"/>
  <c r="CF19" i="23"/>
  <c r="CF13" i="23"/>
  <c r="CG37" i="23"/>
  <c r="CF9" i="23"/>
  <c r="CF25" i="23"/>
  <c r="CF23" i="23"/>
  <c r="CG8" i="23"/>
  <c r="CG15" i="23"/>
  <c r="CF22" i="23"/>
  <c r="CF26" i="23"/>
  <c r="CF30" i="23"/>
  <c r="CF34" i="23"/>
  <c r="CG7" i="23"/>
  <c r="CF15" i="23"/>
  <c r="CG33" i="23"/>
  <c r="CG20" i="23"/>
  <c r="CF37" i="23"/>
  <c r="CF7" i="23"/>
  <c r="CF8" i="23"/>
  <c r="CF16" i="23"/>
  <c r="CG22" i="23"/>
  <c r="CG26" i="23"/>
  <c r="CG30" i="23"/>
  <c r="CG34" i="23"/>
  <c r="CG17" i="23"/>
  <c r="CG16" i="23"/>
  <c r="CF32" i="23"/>
  <c r="CG29" i="23"/>
  <c r="CF20" i="23"/>
  <c r="CF6" i="23"/>
  <c r="CG6" i="23"/>
  <c r="CG12" i="23"/>
  <c r="CF18" i="23"/>
  <c r="CG24" i="23"/>
  <c r="CF28" i="23"/>
  <c r="CF10" i="23"/>
  <c r="CF36" i="23"/>
  <c r="CF17" i="23"/>
  <c r="CG13" i="23"/>
  <c r="CG31" i="23"/>
  <c r="CF31" i="23"/>
  <c r="CF11" i="23"/>
  <c r="CG11" i="23"/>
  <c r="CG23" i="23"/>
  <c r="CG36" i="23"/>
  <c r="CG10" i="23"/>
  <c r="CG28" i="23"/>
  <c r="CF24" i="23"/>
  <c r="CG18" i="23"/>
  <c r="CF12" i="23"/>
  <c r="CF29" i="23"/>
  <c r="CF33" i="23"/>
  <c r="CG25" i="23"/>
  <c r="CG9" i="23"/>
  <c r="CG10" i="21"/>
  <c r="CF10" i="21"/>
  <c r="CG9" i="21"/>
  <c r="CG15" i="21"/>
  <c r="CG25" i="21"/>
  <c r="CF8" i="21"/>
  <c r="CG13" i="21"/>
  <c r="CF6" i="21"/>
  <c r="CF12" i="21"/>
  <c r="CF9" i="21"/>
  <c r="CF15" i="21"/>
  <c r="CF25" i="21"/>
  <c r="CF16" i="21"/>
  <c r="CG21" i="21"/>
  <c r="CG6" i="21"/>
  <c r="CG22" i="21"/>
  <c r="CF22" i="21"/>
  <c r="CG14" i="21"/>
  <c r="CF14" i="21"/>
  <c r="CG24" i="21"/>
  <c r="CG20" i="21"/>
  <c r="CG12" i="21"/>
  <c r="CG11" i="21"/>
  <c r="CG7" i="21"/>
  <c r="CG17" i="21"/>
  <c r="CG23" i="21"/>
  <c r="CF24" i="21"/>
  <c r="CG19" i="21"/>
  <c r="CG16" i="21"/>
  <c r="CF21" i="21"/>
  <c r="CG18" i="21"/>
  <c r="CF18" i="21"/>
  <c r="CF11" i="21"/>
  <c r="CF7" i="21"/>
  <c r="CF17" i="21"/>
  <c r="CF23" i="21"/>
  <c r="CF19" i="21"/>
  <c r="CG34" i="19"/>
  <c r="CG9" i="19"/>
  <c r="CG21" i="19"/>
  <c r="CF12" i="19"/>
  <c r="CF18" i="19"/>
  <c r="CF22" i="19"/>
  <c r="CG16" i="19"/>
  <c r="CF32" i="19"/>
  <c r="CF14" i="19"/>
  <c r="CF31" i="19"/>
  <c r="CG31" i="19"/>
  <c r="CG27" i="19"/>
  <c r="CF23" i="19"/>
  <c r="CG23" i="19"/>
  <c r="CG19" i="19"/>
  <c r="CF15" i="19"/>
  <c r="CG15" i="19"/>
  <c r="CG11" i="19"/>
  <c r="CF7" i="19"/>
  <c r="CG7" i="19"/>
  <c r="CF27" i="19"/>
  <c r="CF9" i="19"/>
  <c r="CF10" i="19"/>
  <c r="CG37" i="19"/>
  <c r="CF28" i="19"/>
  <c r="CF25" i="19"/>
  <c r="CG26" i="19"/>
  <c r="CG17" i="19"/>
  <c r="CF16" i="19"/>
  <c r="CG32" i="19"/>
  <c r="CF6" i="19"/>
  <c r="CF30" i="19"/>
  <c r="CG28" i="19"/>
  <c r="CG35" i="17"/>
  <c r="CF35" i="17"/>
  <c r="CG19" i="17"/>
  <c r="CF19" i="17"/>
  <c r="CF17" i="17"/>
  <c r="CF34" i="17"/>
  <c r="CF18" i="17"/>
  <c r="CF20" i="17"/>
  <c r="CG8" i="17"/>
  <c r="CG32" i="17"/>
  <c r="CG29" i="17"/>
  <c r="CG23" i="17"/>
  <c r="CF23" i="17"/>
  <c r="CG7" i="17"/>
  <c r="CF7" i="17"/>
  <c r="CG33" i="17"/>
  <c r="CG17" i="17"/>
  <c r="CF24" i="17"/>
  <c r="CF8" i="17"/>
  <c r="CF37" i="17"/>
  <c r="CG26" i="17"/>
  <c r="CF32" i="17"/>
  <c r="CF14" i="17"/>
  <c r="CG27" i="17"/>
  <c r="CF27" i="17"/>
  <c r="CG11" i="17"/>
  <c r="CF11" i="17"/>
  <c r="CF33" i="17"/>
  <c r="CG28" i="17"/>
  <c r="CG12" i="17"/>
  <c r="CF36" i="17"/>
  <c r="CG24" i="17"/>
  <c r="CF29" i="17"/>
  <c r="CG18" i="17"/>
  <c r="CG14" i="17"/>
  <c r="CF25" i="17"/>
  <c r="CF9" i="17"/>
  <c r="CG36" i="17"/>
  <c r="CF26" i="17"/>
  <c r="CG20" i="17"/>
  <c r="CF10" i="17"/>
  <c r="CF28" i="17"/>
  <c r="CF12" i="17"/>
  <c r="CG22" i="17"/>
  <c r="CF13" i="17"/>
  <c r="CG6" i="17"/>
  <c r="CG34" i="17"/>
  <c r="CG16" i="17"/>
  <c r="CG30" i="17"/>
  <c r="CG37" i="17"/>
  <c r="CG21" i="17"/>
  <c r="CG31" i="17"/>
  <c r="CF31" i="17"/>
  <c r="CG15" i="17"/>
  <c r="CF15" i="17"/>
  <c r="CG25" i="17"/>
  <c r="CG9" i="17"/>
  <c r="CF22" i="17"/>
  <c r="CF21" i="17"/>
  <c r="CG10" i="17"/>
  <c r="CF6" i="17"/>
  <c r="CF16" i="17"/>
  <c r="CF30" i="17"/>
  <c r="CA38" i="15"/>
  <c r="BZ38" i="15"/>
  <c r="BI38" i="15"/>
  <c r="BH38" i="15"/>
  <c r="BG38" i="15"/>
  <c r="BF38" i="15"/>
  <c r="BE38" i="15"/>
  <c r="BD38" i="15"/>
  <c r="BC38" i="15"/>
  <c r="BB38" i="15"/>
  <c r="BA38" i="15"/>
  <c r="AZ38" i="15"/>
  <c r="AY38" i="15"/>
  <c r="AX38" i="15"/>
  <c r="AW38" i="15"/>
  <c r="AV38" i="15"/>
  <c r="AU38" i="15"/>
  <c r="AT38" i="15"/>
  <c r="AS38" i="15"/>
  <c r="AR38" i="15"/>
  <c r="AQ38" i="15"/>
  <c r="AP38" i="15"/>
  <c r="AO38" i="15"/>
  <c r="AN38" i="15"/>
  <c r="AM38" i="15"/>
  <c r="AL38" i="15"/>
  <c r="AK38" i="15"/>
  <c r="AJ38" i="15"/>
  <c r="AI38" i="15"/>
  <c r="AH38" i="15"/>
  <c r="AG38" i="15"/>
  <c r="AF38" i="15"/>
  <c r="AE38" i="15"/>
  <c r="AD38" i="15"/>
  <c r="AC38" i="15"/>
  <c r="AB38" i="15"/>
  <c r="AA38" i="15"/>
  <c r="Z38" i="15"/>
  <c r="Y38" i="15"/>
  <c r="X38" i="15"/>
  <c r="W38" i="15"/>
  <c r="V38" i="15"/>
  <c r="U38" i="15"/>
  <c r="T38" i="15"/>
  <c r="S38" i="15"/>
  <c r="R38" i="15"/>
  <c r="Q38" i="15"/>
  <c r="P38" i="15"/>
  <c r="O38" i="15"/>
  <c r="N38" i="15"/>
  <c r="M38" i="15"/>
  <c r="L38" i="15"/>
  <c r="CD37" i="15"/>
  <c r="CB37" i="15"/>
  <c r="BY37" i="15"/>
  <c r="BX37" i="15"/>
  <c r="BW37" i="15"/>
  <c r="BV37" i="15"/>
  <c r="BQ37" i="15"/>
  <c r="BP37" i="15"/>
  <c r="BO37" i="15"/>
  <c r="BN37" i="15"/>
  <c r="BM37" i="15"/>
  <c r="BL37" i="15"/>
  <c r="BK37" i="15"/>
  <c r="BJ37" i="15"/>
  <c r="CD36" i="15"/>
  <c r="CB36" i="15"/>
  <c r="BY36" i="15"/>
  <c r="BX36" i="15"/>
  <c r="BW36" i="15"/>
  <c r="BV36" i="15"/>
  <c r="BQ36" i="15"/>
  <c r="BP36" i="15"/>
  <c r="BO36" i="15"/>
  <c r="BN36" i="15"/>
  <c r="BM36" i="15"/>
  <c r="BL36" i="15"/>
  <c r="BK36" i="15"/>
  <c r="BJ36" i="15"/>
  <c r="CD35" i="15"/>
  <c r="CB35" i="15"/>
  <c r="BY35" i="15"/>
  <c r="BX35" i="15"/>
  <c r="BW35" i="15"/>
  <c r="BV35" i="15"/>
  <c r="BQ35" i="15"/>
  <c r="BP35" i="15"/>
  <c r="BO35" i="15"/>
  <c r="BN35" i="15"/>
  <c r="BM35" i="15"/>
  <c r="BL35" i="15"/>
  <c r="BK35" i="15"/>
  <c r="BJ35" i="15"/>
  <c r="CD34" i="15"/>
  <c r="CB34" i="15"/>
  <c r="BY34" i="15"/>
  <c r="BX34" i="15"/>
  <c r="BW34" i="15"/>
  <c r="BV34" i="15"/>
  <c r="BQ34" i="15"/>
  <c r="BP34" i="15"/>
  <c r="BO34" i="15"/>
  <c r="BN34" i="15"/>
  <c r="BM34" i="15"/>
  <c r="BL34" i="15"/>
  <c r="BK34" i="15"/>
  <c r="BJ34" i="15"/>
  <c r="CD33" i="15"/>
  <c r="CB33" i="15"/>
  <c r="BY33" i="15"/>
  <c r="BX33" i="15"/>
  <c r="BW33" i="15"/>
  <c r="BV33" i="15"/>
  <c r="BQ33" i="15"/>
  <c r="BP33" i="15"/>
  <c r="BO33" i="15"/>
  <c r="BN33" i="15"/>
  <c r="BM33" i="15"/>
  <c r="BL33" i="15"/>
  <c r="BK33" i="15"/>
  <c r="BJ33" i="15"/>
  <c r="CD32" i="15"/>
  <c r="CB32" i="15"/>
  <c r="BY32" i="15"/>
  <c r="BX32" i="15"/>
  <c r="BW32" i="15"/>
  <c r="BV32" i="15"/>
  <c r="BQ32" i="15"/>
  <c r="BP32" i="15"/>
  <c r="BO32" i="15"/>
  <c r="BN32" i="15"/>
  <c r="BM32" i="15"/>
  <c r="BL32" i="15"/>
  <c r="BK32" i="15"/>
  <c r="BJ32" i="15"/>
  <c r="CD31" i="15"/>
  <c r="CB31" i="15"/>
  <c r="BY31" i="15"/>
  <c r="BX31" i="15"/>
  <c r="BW31" i="15"/>
  <c r="BV31" i="15"/>
  <c r="BQ31" i="15"/>
  <c r="BP31" i="15"/>
  <c r="BO31" i="15"/>
  <c r="BN31" i="15"/>
  <c r="BM31" i="15"/>
  <c r="BL31" i="15"/>
  <c r="BK31" i="15"/>
  <c r="BJ31" i="15"/>
  <c r="CD30" i="15"/>
  <c r="CB30" i="15"/>
  <c r="BY30" i="15"/>
  <c r="BX30" i="15"/>
  <c r="BW30" i="15"/>
  <c r="BV30" i="15"/>
  <c r="BQ30" i="15"/>
  <c r="BP30" i="15"/>
  <c r="BO30" i="15"/>
  <c r="BN30" i="15"/>
  <c r="BM30" i="15"/>
  <c r="BL30" i="15"/>
  <c r="BK30" i="15"/>
  <c r="BJ30" i="15"/>
  <c r="CD29" i="15"/>
  <c r="CB29" i="15"/>
  <c r="BY29" i="15"/>
  <c r="BX29" i="15"/>
  <c r="BW29" i="15"/>
  <c r="BV29" i="15"/>
  <c r="BQ29" i="15"/>
  <c r="BP29" i="15"/>
  <c r="BO29" i="15"/>
  <c r="BN29" i="15"/>
  <c r="BM29" i="15"/>
  <c r="BL29" i="15"/>
  <c r="BK29" i="15"/>
  <c r="BJ29" i="15"/>
  <c r="CD28" i="15"/>
  <c r="CB28" i="15"/>
  <c r="BY28" i="15"/>
  <c r="BX28" i="15"/>
  <c r="BW28" i="15"/>
  <c r="BV28" i="15"/>
  <c r="BQ28" i="15"/>
  <c r="BP28" i="15"/>
  <c r="BO28" i="15"/>
  <c r="BN28" i="15"/>
  <c r="BM28" i="15"/>
  <c r="BL28" i="15"/>
  <c r="BK28" i="15"/>
  <c r="BJ28" i="15"/>
  <c r="CD27" i="15"/>
  <c r="CB27" i="15"/>
  <c r="BY27" i="15"/>
  <c r="BX27" i="15"/>
  <c r="BW27" i="15"/>
  <c r="BV27" i="15"/>
  <c r="BQ27" i="15"/>
  <c r="BP27" i="15"/>
  <c r="BO27" i="15"/>
  <c r="BN27" i="15"/>
  <c r="BM27" i="15"/>
  <c r="BL27" i="15"/>
  <c r="BK27" i="15"/>
  <c r="BJ27" i="15"/>
  <c r="CD26" i="15"/>
  <c r="CB26" i="15"/>
  <c r="BY26" i="15"/>
  <c r="BX26" i="15"/>
  <c r="BW26" i="15"/>
  <c r="BV26" i="15"/>
  <c r="BQ26" i="15"/>
  <c r="BP26" i="15"/>
  <c r="BO26" i="15"/>
  <c r="BN26" i="15"/>
  <c r="BM26" i="15"/>
  <c r="BL26" i="15"/>
  <c r="BK26" i="15"/>
  <c r="BJ26" i="15"/>
  <c r="CD25" i="15"/>
  <c r="CB25" i="15"/>
  <c r="BY25" i="15"/>
  <c r="BX25" i="15"/>
  <c r="BW25" i="15"/>
  <c r="BV25" i="15"/>
  <c r="BQ25" i="15"/>
  <c r="BP25" i="15"/>
  <c r="BO25" i="15"/>
  <c r="BN25" i="15"/>
  <c r="BM25" i="15"/>
  <c r="BL25" i="15"/>
  <c r="BK25" i="15"/>
  <c r="BJ25" i="15"/>
  <c r="CD24" i="15"/>
  <c r="CB24" i="15"/>
  <c r="BY24" i="15"/>
  <c r="BX24" i="15"/>
  <c r="BW24" i="15"/>
  <c r="BV24" i="15"/>
  <c r="BQ24" i="15"/>
  <c r="BP24" i="15"/>
  <c r="BO24" i="15"/>
  <c r="BN24" i="15"/>
  <c r="BM24" i="15"/>
  <c r="BL24" i="15"/>
  <c r="BK24" i="15"/>
  <c r="BJ24" i="15"/>
  <c r="CD23" i="15"/>
  <c r="CB23" i="15"/>
  <c r="BY23" i="15"/>
  <c r="BX23" i="15"/>
  <c r="BW23" i="15"/>
  <c r="BV23" i="15"/>
  <c r="BQ23" i="15"/>
  <c r="BP23" i="15"/>
  <c r="BO23" i="15"/>
  <c r="BN23" i="15"/>
  <c r="BM23" i="15"/>
  <c r="BL23" i="15"/>
  <c r="BK23" i="15"/>
  <c r="BJ23" i="15"/>
  <c r="CD22" i="15"/>
  <c r="CB22" i="15"/>
  <c r="BY22" i="15"/>
  <c r="BX22" i="15"/>
  <c r="BW22" i="15"/>
  <c r="BV22" i="15"/>
  <c r="BQ22" i="15"/>
  <c r="BP22" i="15"/>
  <c r="BO22" i="15"/>
  <c r="BN22" i="15"/>
  <c r="BM22" i="15"/>
  <c r="BL22" i="15"/>
  <c r="BK22" i="15"/>
  <c r="BJ22" i="15"/>
  <c r="CD21" i="15"/>
  <c r="CB21" i="15"/>
  <c r="BY21" i="15"/>
  <c r="BX21" i="15"/>
  <c r="BW21" i="15"/>
  <c r="BV21" i="15"/>
  <c r="BQ21" i="15"/>
  <c r="BP21" i="15"/>
  <c r="BO21" i="15"/>
  <c r="BN21" i="15"/>
  <c r="BM21" i="15"/>
  <c r="BL21" i="15"/>
  <c r="BK21" i="15"/>
  <c r="BJ21" i="15"/>
  <c r="CD20" i="15"/>
  <c r="CB20" i="15"/>
  <c r="BY20" i="15"/>
  <c r="BX20" i="15"/>
  <c r="BW20" i="15"/>
  <c r="BV20" i="15"/>
  <c r="BQ20" i="15"/>
  <c r="BP20" i="15"/>
  <c r="BO20" i="15"/>
  <c r="BN20" i="15"/>
  <c r="BM20" i="15"/>
  <c r="BL20" i="15"/>
  <c r="BK20" i="15"/>
  <c r="BJ20" i="15"/>
  <c r="CD19" i="15"/>
  <c r="CB19" i="15"/>
  <c r="BY19" i="15"/>
  <c r="BX19" i="15"/>
  <c r="BW19" i="15"/>
  <c r="BV19" i="15"/>
  <c r="BQ19" i="15"/>
  <c r="BP19" i="15"/>
  <c r="BO19" i="15"/>
  <c r="BN19" i="15"/>
  <c r="BM19" i="15"/>
  <c r="BL19" i="15"/>
  <c r="BK19" i="15"/>
  <c r="BJ19" i="15"/>
  <c r="CD18" i="15"/>
  <c r="CB18" i="15"/>
  <c r="BY18" i="15"/>
  <c r="BX18" i="15"/>
  <c r="BW18" i="15"/>
  <c r="BV18" i="15"/>
  <c r="BQ18" i="15"/>
  <c r="BP18" i="15"/>
  <c r="BO18" i="15"/>
  <c r="BN18" i="15"/>
  <c r="BM18" i="15"/>
  <c r="BL18" i="15"/>
  <c r="BK18" i="15"/>
  <c r="BJ18" i="15"/>
  <c r="CD17" i="15"/>
  <c r="CB17" i="15"/>
  <c r="BY17" i="15"/>
  <c r="BX17" i="15"/>
  <c r="BW17" i="15"/>
  <c r="BV17" i="15"/>
  <c r="BQ17" i="15"/>
  <c r="BP17" i="15"/>
  <c r="BO17" i="15"/>
  <c r="BN17" i="15"/>
  <c r="BM17" i="15"/>
  <c r="BL17" i="15"/>
  <c r="BK17" i="15"/>
  <c r="BJ17" i="15"/>
  <c r="CD16" i="15"/>
  <c r="CB16" i="15"/>
  <c r="BY16" i="15"/>
  <c r="BX16" i="15"/>
  <c r="BW16" i="15"/>
  <c r="BV16" i="15"/>
  <c r="BQ16" i="15"/>
  <c r="BP16" i="15"/>
  <c r="BO16" i="15"/>
  <c r="BN16" i="15"/>
  <c r="BM16" i="15"/>
  <c r="BL16" i="15"/>
  <c r="BK16" i="15"/>
  <c r="BJ16" i="15"/>
  <c r="CD15" i="15"/>
  <c r="CB15" i="15"/>
  <c r="BY15" i="15"/>
  <c r="BX15" i="15"/>
  <c r="BW15" i="15"/>
  <c r="BV15" i="15"/>
  <c r="BQ15" i="15"/>
  <c r="BP15" i="15"/>
  <c r="BO15" i="15"/>
  <c r="BN15" i="15"/>
  <c r="BM15" i="15"/>
  <c r="BL15" i="15"/>
  <c r="BK15" i="15"/>
  <c r="BJ15" i="15"/>
  <c r="CD14" i="15"/>
  <c r="CB14" i="15"/>
  <c r="BY14" i="15"/>
  <c r="BX14" i="15"/>
  <c r="BW14" i="15"/>
  <c r="BV14" i="15"/>
  <c r="BQ14" i="15"/>
  <c r="BP14" i="15"/>
  <c r="BO14" i="15"/>
  <c r="BN14" i="15"/>
  <c r="BM14" i="15"/>
  <c r="BL14" i="15"/>
  <c r="BK14" i="15"/>
  <c r="BJ14" i="15"/>
  <c r="CD13" i="15"/>
  <c r="CB13" i="15"/>
  <c r="BY13" i="15"/>
  <c r="BX13" i="15"/>
  <c r="BW13" i="15"/>
  <c r="BV13" i="15"/>
  <c r="BQ13" i="15"/>
  <c r="BP13" i="15"/>
  <c r="BO13" i="15"/>
  <c r="BN13" i="15"/>
  <c r="BM13" i="15"/>
  <c r="BL13" i="15"/>
  <c r="BK13" i="15"/>
  <c r="BJ13" i="15"/>
  <c r="CD12" i="15"/>
  <c r="CB12" i="15"/>
  <c r="BY12" i="15"/>
  <c r="BX12" i="15"/>
  <c r="BW12" i="15"/>
  <c r="BV12" i="15"/>
  <c r="BQ12" i="15"/>
  <c r="BP12" i="15"/>
  <c r="BO12" i="15"/>
  <c r="BN12" i="15"/>
  <c r="BM12" i="15"/>
  <c r="BL12" i="15"/>
  <c r="BK12" i="15"/>
  <c r="BJ12" i="15"/>
  <c r="CD11" i="15"/>
  <c r="CB11" i="15"/>
  <c r="BY11" i="15"/>
  <c r="BX11" i="15"/>
  <c r="BW11" i="15"/>
  <c r="BV11" i="15"/>
  <c r="BQ11" i="15"/>
  <c r="BP11" i="15"/>
  <c r="BO11" i="15"/>
  <c r="BN11" i="15"/>
  <c r="BM11" i="15"/>
  <c r="BL11" i="15"/>
  <c r="BK11" i="15"/>
  <c r="BJ11" i="15"/>
  <c r="CD10" i="15"/>
  <c r="CB10" i="15"/>
  <c r="BY10" i="15"/>
  <c r="BX10" i="15"/>
  <c r="BW10" i="15"/>
  <c r="BV10" i="15"/>
  <c r="BQ10" i="15"/>
  <c r="BP10" i="15"/>
  <c r="BO10" i="15"/>
  <c r="BN10" i="15"/>
  <c r="BM10" i="15"/>
  <c r="BL10" i="15"/>
  <c r="BK10" i="15"/>
  <c r="BJ10" i="15"/>
  <c r="CD9" i="15"/>
  <c r="CB9" i="15"/>
  <c r="BY9" i="15"/>
  <c r="BX9" i="15"/>
  <c r="BW9" i="15"/>
  <c r="BV9" i="15"/>
  <c r="BQ9" i="15"/>
  <c r="BP9" i="15"/>
  <c r="BO9" i="15"/>
  <c r="BN9" i="15"/>
  <c r="BM9" i="15"/>
  <c r="BL9" i="15"/>
  <c r="BK9" i="15"/>
  <c r="BJ9" i="15"/>
  <c r="CD8" i="15"/>
  <c r="CB8" i="15"/>
  <c r="BY8" i="15"/>
  <c r="BX8" i="15"/>
  <c r="BW8" i="15"/>
  <c r="BV8" i="15"/>
  <c r="BQ8" i="15"/>
  <c r="BP8" i="15"/>
  <c r="BO8" i="15"/>
  <c r="BN8" i="15"/>
  <c r="BM8" i="15"/>
  <c r="BL8" i="15"/>
  <c r="BK8" i="15"/>
  <c r="BJ8" i="15"/>
  <c r="CD7" i="15"/>
  <c r="CB7" i="15"/>
  <c r="BY7" i="15"/>
  <c r="BX7" i="15"/>
  <c r="BW7" i="15"/>
  <c r="BV7" i="15"/>
  <c r="BQ7" i="15"/>
  <c r="BP7" i="15"/>
  <c r="BO7" i="15"/>
  <c r="BN7" i="15"/>
  <c r="BM7" i="15"/>
  <c r="BL7" i="15"/>
  <c r="BK7" i="15"/>
  <c r="BJ7" i="15"/>
  <c r="CD6" i="15"/>
  <c r="BY6" i="15"/>
  <c r="BX6" i="15"/>
  <c r="BW6" i="15"/>
  <c r="BV6" i="15"/>
  <c r="BQ6" i="15"/>
  <c r="BP6" i="15"/>
  <c r="BO6" i="15"/>
  <c r="BN6" i="15"/>
  <c r="BM6" i="15"/>
  <c r="BL6" i="15"/>
  <c r="BK6" i="15"/>
  <c r="BJ6" i="15"/>
  <c r="BI5" i="15"/>
  <c r="BH5" i="15"/>
  <c r="BG5" i="15"/>
  <c r="BF5" i="15"/>
  <c r="BE5" i="15"/>
  <c r="BD5" i="15"/>
  <c r="BC5" i="15"/>
  <c r="BB5" i="15"/>
  <c r="BA5" i="15"/>
  <c r="AZ5" i="15"/>
  <c r="AY5" i="15"/>
  <c r="AX5" i="15"/>
  <c r="AW5" i="15"/>
  <c r="AV5" i="15"/>
  <c r="AU5" i="15"/>
  <c r="AT5" i="15"/>
  <c r="AS5" i="15"/>
  <c r="AR5" i="15"/>
  <c r="AQ5" i="15"/>
  <c r="AP5" i="15"/>
  <c r="AO5" i="15"/>
  <c r="AN5" i="15"/>
  <c r="AM5" i="15"/>
  <c r="AL5" i="15"/>
  <c r="AK5" i="15"/>
  <c r="AJ5" i="15"/>
  <c r="AI5" i="15"/>
  <c r="AH5" i="15"/>
  <c r="AG5" i="15"/>
  <c r="AF5" i="15"/>
  <c r="AE5" i="15"/>
  <c r="AD5" i="15"/>
  <c r="AC5" i="15"/>
  <c r="AB5" i="15"/>
  <c r="AA5" i="15"/>
  <c r="Z5" i="15"/>
  <c r="Y5" i="15"/>
  <c r="X5" i="15"/>
  <c r="W5" i="15"/>
  <c r="V5" i="15"/>
  <c r="U5" i="15"/>
  <c r="T5" i="15"/>
  <c r="S5" i="15"/>
  <c r="R5" i="15"/>
  <c r="Q5" i="15"/>
  <c r="P5" i="15"/>
  <c r="O5" i="15"/>
  <c r="N5" i="15"/>
  <c r="M5" i="15"/>
  <c r="L5" i="15"/>
  <c r="CI13" i="25" l="1"/>
  <c r="CI14" i="25"/>
  <c r="CB38" i="15"/>
  <c r="CI17" i="25"/>
  <c r="CE6" i="15"/>
  <c r="CE8" i="15"/>
  <c r="CE10" i="15"/>
  <c r="CE12" i="15"/>
  <c r="CE14" i="15"/>
  <c r="CE16" i="15"/>
  <c r="CE18" i="15"/>
  <c r="CE20" i="15"/>
  <c r="CE22" i="15"/>
  <c r="CE24" i="15"/>
  <c r="CI12" i="25"/>
  <c r="CI9" i="25"/>
  <c r="CI16" i="25"/>
  <c r="CI25" i="25"/>
  <c r="CI19" i="25"/>
  <c r="CI22" i="25"/>
  <c r="CI23" i="25"/>
  <c r="CI10" i="25"/>
  <c r="CI24" i="25"/>
  <c r="CI21" i="25"/>
  <c r="CI6" i="25"/>
  <c r="CI7" i="25"/>
  <c r="CI18" i="25"/>
  <c r="CI8" i="25"/>
  <c r="CI20" i="25"/>
  <c r="CI11" i="25"/>
  <c r="CI15" i="25"/>
  <c r="CE28" i="15"/>
  <c r="CE25" i="15"/>
  <c r="CE27" i="15"/>
  <c r="CE29" i="15"/>
  <c r="CE31" i="15"/>
  <c r="CE37" i="15"/>
  <c r="BX38" i="15"/>
  <c r="CI34" i="23"/>
  <c r="CI30" i="23"/>
  <c r="CI26" i="23"/>
  <c r="CI36" i="23"/>
  <c r="CI32" i="23"/>
  <c r="CI28" i="23"/>
  <c r="CI24" i="23"/>
  <c r="CI20" i="23"/>
  <c r="CI16" i="23"/>
  <c r="CI12" i="23"/>
  <c r="CI8" i="23"/>
  <c r="CI33" i="23"/>
  <c r="CI19" i="23"/>
  <c r="CI17" i="23"/>
  <c r="CI10" i="23"/>
  <c r="CI35" i="23"/>
  <c r="CI27" i="23"/>
  <c r="CI22" i="23"/>
  <c r="CI15" i="23"/>
  <c r="CI13" i="23"/>
  <c r="CI6" i="23"/>
  <c r="CI37" i="23"/>
  <c r="CI29" i="23"/>
  <c r="CI25" i="23"/>
  <c r="CI18" i="23"/>
  <c r="CI11" i="23"/>
  <c r="CI9" i="23"/>
  <c r="CI31" i="23"/>
  <c r="CI23" i="23"/>
  <c r="CI21" i="23"/>
  <c r="CI14" i="23"/>
  <c r="CI7" i="23"/>
  <c r="CI25" i="21"/>
  <c r="CI21" i="21"/>
  <c r="CI17" i="21"/>
  <c r="CI13" i="21"/>
  <c r="CI9" i="21"/>
  <c r="CI23" i="21"/>
  <c r="CI19" i="21"/>
  <c r="CI15" i="21"/>
  <c r="CI11" i="21"/>
  <c r="CI7" i="21"/>
  <c r="CI20" i="21"/>
  <c r="CI12" i="21"/>
  <c r="CI22" i="21"/>
  <c r="CI14" i="21"/>
  <c r="CI24" i="21"/>
  <c r="CI16" i="21"/>
  <c r="CI8" i="21"/>
  <c r="CI18" i="21"/>
  <c r="CI10" i="21"/>
  <c r="CI6" i="21"/>
  <c r="CI37" i="19"/>
  <c r="CI33" i="19"/>
  <c r="CI29" i="19"/>
  <c r="CI25" i="19"/>
  <c r="CI21" i="19"/>
  <c r="CI17" i="19"/>
  <c r="CI13" i="19"/>
  <c r="CI9" i="19"/>
  <c r="CI36" i="19"/>
  <c r="CI32" i="19"/>
  <c r="CI28" i="19"/>
  <c r="CI24" i="19"/>
  <c r="CI20" i="19"/>
  <c r="CI16" i="19"/>
  <c r="CI12" i="19"/>
  <c r="CI8" i="19"/>
  <c r="CI30" i="19"/>
  <c r="CI22" i="19"/>
  <c r="CI14" i="19"/>
  <c r="CI6" i="19"/>
  <c r="CI34" i="19"/>
  <c r="CI10" i="19"/>
  <c r="CI35" i="19"/>
  <c r="CI11" i="19"/>
  <c r="CI31" i="19"/>
  <c r="CI23" i="19"/>
  <c r="CI15" i="19"/>
  <c r="CI7" i="19"/>
  <c r="CI26" i="19"/>
  <c r="CI18" i="19"/>
  <c r="CI27" i="19"/>
  <c r="CI19" i="19"/>
  <c r="CI36" i="17"/>
  <c r="CI32" i="17"/>
  <c r="CI28" i="17"/>
  <c r="CI24" i="17"/>
  <c r="CI20" i="17"/>
  <c r="CI16" i="17"/>
  <c r="CI12" i="17"/>
  <c r="CI8" i="17"/>
  <c r="CI34" i="17"/>
  <c r="CI30" i="17"/>
  <c r="CI26" i="17"/>
  <c r="CI22" i="17"/>
  <c r="CI18" i="17"/>
  <c r="CI14" i="17"/>
  <c r="CI10" i="17"/>
  <c r="CI6" i="17"/>
  <c r="CI33" i="17"/>
  <c r="CI25" i="17"/>
  <c r="CI17" i="17"/>
  <c r="CI9" i="17"/>
  <c r="CI35" i="17"/>
  <c r="CI27" i="17"/>
  <c r="CI19" i="17"/>
  <c r="CI11" i="17"/>
  <c r="CI7" i="17"/>
  <c r="CI37" i="17"/>
  <c r="CI29" i="17"/>
  <c r="CI21" i="17"/>
  <c r="CI13" i="17"/>
  <c r="CI31" i="17"/>
  <c r="CI23" i="17"/>
  <c r="CI15" i="17"/>
  <c r="CE30" i="15"/>
  <c r="CE32" i="15"/>
  <c r="CE34" i="15"/>
  <c r="CE36" i="15"/>
  <c r="BW38" i="15"/>
  <c r="BY38" i="15"/>
  <c r="CE21" i="15"/>
  <c r="CE23" i="15"/>
  <c r="CE7" i="15"/>
  <c r="CE9" i="15"/>
  <c r="CE11" i="15"/>
  <c r="CE13" i="15"/>
  <c r="CE15" i="15"/>
  <c r="CE17" i="15"/>
  <c r="CE19" i="15"/>
  <c r="CE26" i="15"/>
  <c r="CE33" i="15"/>
  <c r="CE35" i="15"/>
  <c r="BV38" i="15"/>
  <c r="CF35" i="15" l="1"/>
  <c r="CG33" i="15"/>
  <c r="CG20" i="15"/>
  <c r="CF15" i="15"/>
  <c r="CF25" i="15"/>
  <c r="CF23" i="15"/>
  <c r="CF22" i="15"/>
  <c r="CF17" i="15"/>
  <c r="CG11" i="15"/>
  <c r="CG15" i="15"/>
  <c r="CF16" i="15"/>
  <c r="CF6" i="15"/>
  <c r="CG26" i="15"/>
  <c r="CF13" i="15"/>
  <c r="CF34" i="15"/>
  <c r="CG31" i="15"/>
  <c r="CF12" i="15"/>
  <c r="CF28" i="15"/>
  <c r="CG22" i="15"/>
  <c r="CF8" i="15"/>
  <c r="CF11" i="15"/>
  <c r="CG21" i="15"/>
  <c r="CF31" i="15"/>
  <c r="CG18" i="15"/>
  <c r="CG10" i="15"/>
  <c r="CG28" i="15"/>
  <c r="CG19" i="15"/>
  <c r="CG13" i="15"/>
  <c r="CG7" i="15"/>
  <c r="CF36" i="15"/>
  <c r="CF20" i="15"/>
  <c r="CF26" i="15"/>
  <c r="CF37" i="15"/>
  <c r="CF21" i="15"/>
  <c r="CF33" i="15"/>
  <c r="CG9" i="15"/>
  <c r="CG29" i="15"/>
  <c r="CF27" i="15"/>
  <c r="CF18" i="15"/>
  <c r="CF14" i="15"/>
  <c r="CF10" i="15"/>
  <c r="CG24" i="15"/>
  <c r="CG36" i="15"/>
  <c r="CF19" i="15"/>
  <c r="CF7" i="15"/>
  <c r="CF24" i="15"/>
  <c r="CG37" i="15"/>
  <c r="CG27" i="15"/>
  <c r="CG14" i="15"/>
  <c r="CG34" i="15"/>
  <c r="CF32" i="15"/>
  <c r="CG30" i="15"/>
  <c r="CF30" i="15"/>
  <c r="CG23" i="15"/>
  <c r="CG35" i="15"/>
  <c r="CF9" i="15"/>
  <c r="CF29" i="15"/>
  <c r="CG25" i="15"/>
  <c r="CG16" i="15"/>
  <c r="CG12" i="15"/>
  <c r="CG8" i="15"/>
  <c r="CG6" i="15"/>
  <c r="CG32" i="15"/>
  <c r="CG17" i="15"/>
  <c r="CI21" i="15" l="1"/>
  <c r="CI37" i="15"/>
  <c r="CI33" i="15"/>
  <c r="CI29" i="15"/>
  <c r="CI36" i="15"/>
  <c r="CI13" i="15"/>
  <c r="CI9" i="15"/>
  <c r="CI25" i="15"/>
  <c r="CI17" i="15"/>
  <c r="CI10" i="15"/>
  <c r="CI14" i="15"/>
  <c r="CI18" i="15"/>
  <c r="CI22" i="15"/>
  <c r="CI26" i="15"/>
  <c r="CI34" i="15"/>
  <c r="CI7" i="15"/>
  <c r="CI15" i="15"/>
  <c r="CI31" i="15"/>
  <c r="CI6" i="15"/>
  <c r="CI30" i="15"/>
  <c r="CI11" i="15"/>
  <c r="CI19" i="15"/>
  <c r="CI23" i="15"/>
  <c r="CI27" i="15"/>
  <c r="CI35" i="15"/>
  <c r="CI8" i="15"/>
  <c r="CI12" i="15"/>
  <c r="CI16" i="15"/>
  <c r="CI20" i="15"/>
  <c r="CI24" i="15"/>
  <c r="CI28" i="15"/>
  <c r="CI32" i="15"/>
  <c r="CL21" i="19" l="1"/>
  <c r="CP32" i="19"/>
  <c r="CK20" i="19"/>
  <c r="CN32" i="19"/>
  <c r="CL23" i="19"/>
  <c r="CO17" i="19"/>
  <c r="CJ20" i="17"/>
  <c r="CM12" i="25"/>
  <c r="CN10" i="17"/>
  <c r="CN23" i="19"/>
  <c r="CJ7" i="19"/>
  <c r="CJ15" i="21"/>
  <c r="CK15" i="21"/>
  <c r="CL8" i="25"/>
  <c r="CL19" i="19"/>
  <c r="CL28" i="15"/>
  <c r="CN7" i="21"/>
  <c r="CO32" i="19"/>
  <c r="CJ25" i="23"/>
  <c r="CL33" i="23"/>
  <c r="CP11" i="25"/>
  <c r="CJ12" i="23"/>
  <c r="CO11" i="23"/>
  <c r="CL24" i="25"/>
  <c r="CK24" i="17"/>
  <c r="CM21" i="19"/>
  <c r="CL26" i="17"/>
  <c r="CK23" i="23"/>
  <c r="CM7" i="25"/>
  <c r="CJ18" i="23"/>
  <c r="CJ8" i="25"/>
  <c r="CO15" i="25"/>
  <c r="CL25" i="25"/>
  <c r="CP22" i="25"/>
  <c r="CO6" i="17"/>
  <c r="CN36" i="15"/>
  <c r="CO22" i="23"/>
  <c r="CK37" i="17"/>
  <c r="CJ21" i="23"/>
  <c r="CL14" i="17"/>
  <c r="CJ20" i="19"/>
  <c r="CK16" i="21"/>
  <c r="CN24" i="23"/>
  <c r="CP19" i="19"/>
  <c r="CK33" i="23"/>
  <c r="CK9" i="17"/>
  <c r="CL9" i="21"/>
  <c r="CO21" i="17"/>
  <c r="W60" i="18"/>
  <c r="CJ26" i="19"/>
  <c r="CP18" i="19"/>
  <c r="CN25" i="23"/>
  <c r="CJ30" i="23"/>
  <c r="CL6" i="17"/>
  <c r="CN36" i="23"/>
  <c r="CJ22" i="23"/>
  <c r="CK26" i="23"/>
  <c r="CL13" i="17"/>
  <c r="CL22" i="23"/>
  <c r="CN10" i="25"/>
  <c r="CP14" i="23"/>
  <c r="CO17" i="25"/>
  <c r="CN8" i="17"/>
  <c r="CN25" i="19"/>
  <c r="CJ18" i="25"/>
  <c r="CL14" i="21"/>
  <c r="CK24" i="23"/>
  <c r="CN29" i="23"/>
  <c r="CL7" i="17"/>
  <c r="CK6" i="23"/>
  <c r="CL18" i="17"/>
  <c r="CM37" i="23"/>
  <c r="CK11" i="23"/>
  <c r="CP11" i="19"/>
  <c r="CJ7" i="25"/>
  <c r="CJ24" i="25"/>
  <c r="CP9" i="19"/>
  <c r="CJ23" i="21"/>
  <c r="CM9" i="21"/>
  <c r="CK13" i="17"/>
  <c r="CM19" i="21"/>
  <c r="CO13" i="23"/>
  <c r="CK31" i="19"/>
  <c r="CN27" i="17"/>
  <c r="CL35" i="17"/>
  <c r="CM19" i="25"/>
  <c r="CK33" i="17"/>
  <c r="CL13" i="23"/>
  <c r="CL29" i="23"/>
  <c r="CP29" i="17"/>
  <c r="CP21" i="19"/>
  <c r="CN8" i="23"/>
  <c r="CN10" i="23"/>
  <c r="CJ31" i="23"/>
  <c r="CK22" i="25"/>
  <c r="CP21" i="21"/>
  <c r="CM20" i="21"/>
  <c r="CP7" i="15"/>
  <c r="CO10" i="19"/>
  <c r="CK26" i="17"/>
  <c r="CP24" i="19"/>
  <c r="CL13" i="25"/>
  <c r="CJ27" i="19"/>
  <c r="CN22" i="17"/>
  <c r="S52" i="18"/>
  <c r="CO19" i="25"/>
  <c r="V44" i="26"/>
  <c r="CL18" i="25"/>
  <c r="Z12" i="26"/>
  <c r="CK26" i="19"/>
  <c r="CN15" i="23"/>
  <c r="Y22" i="26"/>
  <c r="CM7" i="19"/>
  <c r="CP12" i="23"/>
  <c r="CO7" i="23"/>
  <c r="CP20" i="19"/>
  <c r="CN10" i="21"/>
  <c r="CN17" i="21"/>
  <c r="CN35" i="19"/>
  <c r="CK21" i="25"/>
  <c r="CL21" i="17"/>
  <c r="CM21" i="23"/>
  <c r="CK32" i="23"/>
  <c r="CN30" i="23"/>
  <c r="U49" i="24"/>
  <c r="CO33" i="19"/>
  <c r="CP6" i="23"/>
  <c r="CJ35" i="17"/>
  <c r="CP17" i="19"/>
  <c r="CM19" i="17"/>
  <c r="CK18" i="21"/>
  <c r="CP21" i="25"/>
  <c r="CM29" i="17"/>
  <c r="CN17" i="17"/>
  <c r="CN21" i="25"/>
  <c r="CL20" i="25"/>
  <c r="CO8" i="23"/>
  <c r="CJ28" i="17"/>
  <c r="CO9" i="23"/>
  <c r="CP23" i="17"/>
  <c r="CL34" i="23"/>
  <c r="CJ8" i="21"/>
  <c r="CN32" i="17"/>
  <c r="CN19" i="25"/>
  <c r="CJ8" i="23"/>
  <c r="CO23" i="23"/>
  <c r="CK14" i="17"/>
  <c r="CO20" i="19"/>
  <c r="W46" i="18"/>
  <c r="CN37" i="23"/>
  <c r="CJ8" i="19"/>
  <c r="CJ32" i="19"/>
  <c r="CK23" i="19"/>
  <c r="CN13" i="19"/>
  <c r="CO16" i="19"/>
  <c r="CJ9" i="23"/>
  <c r="CJ9" i="17"/>
  <c r="W33" i="26"/>
  <c r="CK28" i="19"/>
  <c r="CM15" i="25"/>
  <c r="CN22" i="25"/>
  <c r="CL22" i="21"/>
  <c r="CN28" i="19"/>
  <c r="CP7" i="19"/>
  <c r="CO20" i="23"/>
  <c r="CN16" i="19"/>
  <c r="T41" i="26"/>
  <c r="CJ9" i="25"/>
  <c r="CK22" i="21"/>
  <c r="CL10" i="23"/>
  <c r="CJ17" i="19"/>
  <c r="CK20" i="21"/>
  <c r="CK25" i="19"/>
  <c r="CK6" i="17"/>
  <c r="CN12" i="23"/>
  <c r="CO9" i="17"/>
  <c r="CO25" i="19"/>
  <c r="CP21" i="17"/>
  <c r="CN13" i="23"/>
  <c r="CJ7" i="17"/>
  <c r="CM18" i="25"/>
  <c r="CP23" i="23"/>
  <c r="CM20" i="23"/>
  <c r="CM25" i="23"/>
  <c r="CL12" i="21"/>
  <c r="S55" i="24"/>
  <c r="CM28" i="19"/>
  <c r="CN24" i="21"/>
  <c r="CK29" i="17"/>
  <c r="CO27" i="17"/>
  <c r="CP25" i="25"/>
  <c r="CN13" i="21"/>
  <c r="CK19" i="21"/>
  <c r="CJ7" i="23"/>
  <c r="CN24" i="19"/>
  <c r="V60" i="24"/>
  <c r="CN13" i="25"/>
  <c r="CK23" i="25"/>
  <c r="CK9" i="25"/>
  <c r="W34" i="26"/>
  <c r="CL30" i="23"/>
  <c r="Y43" i="24"/>
  <c r="CM25" i="19"/>
  <c r="W43" i="18"/>
  <c r="CO17" i="15"/>
  <c r="Z44" i="24"/>
  <c r="CN29" i="17"/>
  <c r="CP32" i="23"/>
  <c r="CJ12" i="17"/>
  <c r="CL28" i="17"/>
  <c r="CP8" i="25"/>
  <c r="CP35" i="23"/>
  <c r="CM6" i="19"/>
  <c r="CL13" i="19"/>
  <c r="CO6" i="23"/>
  <c r="CO35" i="19"/>
  <c r="CP23" i="25"/>
  <c r="CO13" i="17"/>
  <c r="CJ34" i="23"/>
  <c r="CM30" i="19"/>
  <c r="CO22" i="25"/>
  <c r="Z46" i="24"/>
  <c r="CO21" i="21"/>
  <c r="Z38" i="26"/>
  <c r="CK34" i="19"/>
  <c r="CM27" i="17"/>
  <c r="CL8" i="23"/>
  <c r="CM7" i="17"/>
  <c r="CN17" i="19"/>
  <c r="U44" i="20"/>
  <c r="V52" i="18"/>
  <c r="Z44" i="18"/>
  <c r="CO24" i="19"/>
  <c r="CJ27" i="23"/>
  <c r="CJ18" i="19"/>
  <c r="CO27" i="15"/>
  <c r="CN15" i="17"/>
  <c r="CL14" i="25"/>
  <c r="W60" i="24"/>
  <c r="CP8" i="23"/>
  <c r="CP19" i="25"/>
  <c r="CM13" i="23"/>
  <c r="CK10" i="23"/>
  <c r="CO8" i="17"/>
  <c r="U33" i="26"/>
  <c r="CJ28" i="23"/>
  <c r="CL17" i="17"/>
  <c r="CP6" i="17"/>
  <c r="U43" i="20"/>
  <c r="CL8" i="19"/>
  <c r="CL23" i="23"/>
  <c r="S41" i="26"/>
  <c r="CO26" i="17"/>
  <c r="CK33" i="19"/>
  <c r="CN20" i="21"/>
  <c r="CJ31" i="17"/>
  <c r="CJ25" i="21"/>
  <c r="CL37" i="23"/>
  <c r="CN33" i="23"/>
  <c r="CP28" i="17"/>
  <c r="CM24" i="21"/>
  <c r="CL19" i="21"/>
  <c r="CN12" i="17"/>
  <c r="CK16" i="19"/>
  <c r="CM24" i="23"/>
  <c r="CP9" i="21"/>
  <c r="CN7" i="25"/>
  <c r="CN26" i="19"/>
  <c r="CP10" i="25"/>
  <c r="CM12" i="15"/>
  <c r="CN17" i="25"/>
  <c r="CL25" i="21"/>
  <c r="CN14" i="19"/>
  <c r="CK15" i="17"/>
  <c r="CP35" i="17"/>
  <c r="CK35" i="23"/>
  <c r="CL20" i="23"/>
  <c r="Y19" i="26"/>
  <c r="CO29" i="19"/>
  <c r="CJ16" i="25"/>
  <c r="CP22" i="21"/>
  <c r="CP37" i="17"/>
  <c r="CK37" i="19"/>
  <c r="Y42" i="20" s="1"/>
  <c r="CN6" i="25"/>
  <c r="CP36" i="19"/>
  <c r="CL36" i="15"/>
  <c r="CJ19" i="19"/>
  <c r="CL11" i="23"/>
  <c r="CN12" i="19"/>
  <c r="CJ15" i="17"/>
  <c r="CN37" i="17"/>
  <c r="CJ20" i="25"/>
  <c r="S24" i="26" s="1"/>
  <c r="CP7" i="21"/>
  <c r="CO13" i="19"/>
  <c r="CK14" i="25"/>
  <c r="CJ10" i="25"/>
  <c r="CM6" i="17"/>
  <c r="Z48" i="24"/>
  <c r="CO30" i="23"/>
  <c r="CJ37" i="17"/>
  <c r="CL29" i="17"/>
  <c r="CM24" i="25"/>
  <c r="CM11" i="25"/>
  <c r="CK8" i="21"/>
  <c r="CN21" i="21"/>
  <c r="CL24" i="23"/>
  <c r="CN7" i="19"/>
  <c r="CM31" i="23"/>
  <c r="CO21" i="19"/>
  <c r="CL6" i="19"/>
  <c r="CO19" i="19"/>
  <c r="CL28" i="23"/>
  <c r="CP16" i="21"/>
  <c r="CM25" i="17"/>
  <c r="CO14" i="19"/>
  <c r="CK12" i="21"/>
  <c r="CP8" i="21"/>
  <c r="CJ26" i="17"/>
  <c r="CK8" i="23"/>
  <c r="CK28" i="23"/>
  <c r="CO20" i="25"/>
  <c r="S30" i="26"/>
  <c r="CM37" i="19"/>
  <c r="CO37" i="19"/>
  <c r="CN9" i="21"/>
  <c r="CM16" i="19"/>
  <c r="CM20" i="19"/>
  <c r="CM30" i="23"/>
  <c r="CO33" i="17"/>
  <c r="CN19" i="19"/>
  <c r="CN18" i="21"/>
  <c r="CN27" i="23"/>
  <c r="CN26" i="17"/>
  <c r="CK37" i="15"/>
  <c r="W44" i="26"/>
  <c r="CM17" i="25"/>
  <c r="CK36" i="19"/>
  <c r="CM10" i="23"/>
  <c r="CM9" i="17"/>
  <c r="T52" i="18"/>
  <c r="CJ23" i="25"/>
  <c r="CN24" i="17"/>
  <c r="Z47" i="24"/>
  <c r="V57" i="24"/>
  <c r="CM19" i="23"/>
  <c r="CP34" i="17"/>
  <c r="CN8" i="25"/>
  <c r="CN25" i="17"/>
  <c r="V36" i="26"/>
  <c r="CP35" i="19"/>
  <c r="CJ19" i="23"/>
  <c r="CN7" i="23"/>
  <c r="CO9" i="25"/>
  <c r="CL19" i="17"/>
  <c r="CM36" i="23"/>
  <c r="CJ24" i="17"/>
  <c r="CJ11" i="17"/>
  <c r="CO17" i="17"/>
  <c r="CM22" i="17"/>
  <c r="T58" i="18"/>
  <c r="CN36" i="19"/>
  <c r="CM36" i="19"/>
  <c r="CN22" i="19"/>
  <c r="CJ37" i="15"/>
  <c r="CP25" i="19"/>
  <c r="CM21" i="21"/>
  <c r="CK34" i="23"/>
  <c r="CM26" i="19"/>
  <c r="CP19" i="23"/>
  <c r="CN24" i="25"/>
  <c r="CN23" i="25"/>
  <c r="T45" i="24"/>
  <c r="CN36" i="17"/>
  <c r="CO34" i="19"/>
  <c r="CO28" i="17"/>
  <c r="CK22" i="17"/>
  <c r="CO12" i="17"/>
  <c r="CK17" i="25"/>
  <c r="Z44" i="20"/>
  <c r="CL15" i="23"/>
  <c r="U32" i="26"/>
  <c r="CO31" i="17"/>
  <c r="CO25" i="25"/>
  <c r="CJ24" i="21"/>
  <c r="W36" i="26"/>
  <c r="CO12" i="21"/>
  <c r="CL35" i="19"/>
  <c r="CK25" i="23"/>
  <c r="CL16" i="17"/>
  <c r="CK23" i="21"/>
  <c r="CN17" i="23"/>
  <c r="CJ32" i="17"/>
  <c r="CL9" i="19"/>
  <c r="Z14" i="20" s="1"/>
  <c r="W39" i="26"/>
  <c r="CN18" i="19"/>
  <c r="Y44" i="26"/>
  <c r="U57" i="24"/>
  <c r="CP26" i="19"/>
  <c r="CK10" i="21"/>
  <c r="CJ22" i="25"/>
  <c r="CO22" i="21"/>
  <c r="CO24" i="21"/>
  <c r="CO34" i="23"/>
  <c r="CL31" i="17"/>
  <c r="CL17" i="21"/>
  <c r="CL32" i="17"/>
  <c r="CO9" i="19"/>
  <c r="CP7" i="17"/>
  <c r="CJ15" i="25"/>
  <c r="CJ30" i="19"/>
  <c r="CK14" i="23"/>
  <c r="CJ17" i="25"/>
  <c r="Y27" i="26"/>
  <c r="CO27" i="23"/>
  <c r="CM29" i="15"/>
  <c r="CK13" i="19"/>
  <c r="CN9" i="17"/>
  <c r="CN20" i="25"/>
  <c r="CM29" i="23"/>
  <c r="CL36" i="17"/>
  <c r="CP22" i="23"/>
  <c r="CP26" i="23"/>
  <c r="CO10" i="15"/>
  <c r="CM11" i="19"/>
  <c r="CL35" i="23"/>
  <c r="CP26" i="17"/>
  <c r="CP24" i="25"/>
  <c r="CK15" i="25"/>
  <c r="CN14" i="25"/>
  <c r="CL26" i="23"/>
  <c r="CJ15" i="23"/>
  <c r="CN20" i="23"/>
  <c r="CN15" i="21"/>
  <c r="CK20" i="17"/>
  <c r="CP15" i="23"/>
  <c r="CM13" i="17"/>
  <c r="CK10" i="19"/>
  <c r="CK32" i="17"/>
  <c r="CM14" i="23"/>
  <c r="CL6" i="25"/>
  <c r="CP34" i="23"/>
  <c r="CL11" i="25"/>
  <c r="CL16" i="21"/>
  <c r="CM30" i="17"/>
  <c r="CO18" i="23"/>
  <c r="CO36" i="23"/>
  <c r="CJ14" i="21"/>
  <c r="CP24" i="23"/>
  <c r="CM15" i="21"/>
  <c r="CP12" i="21"/>
  <c r="CP14" i="25"/>
  <c r="CN12" i="25"/>
  <c r="CM14" i="25"/>
  <c r="CL37" i="17"/>
  <c r="CJ11" i="25"/>
  <c r="S30" i="24"/>
  <c r="Z57" i="18"/>
  <c r="CM22" i="21"/>
  <c r="CM13" i="25"/>
  <c r="Y50" i="18"/>
  <c r="CK8" i="19"/>
  <c r="CN33" i="17"/>
  <c r="CP22" i="17"/>
  <c r="V48" i="24"/>
  <c r="CK13" i="21"/>
  <c r="CK22" i="23"/>
  <c r="CN31" i="19"/>
  <c r="CK16" i="25"/>
  <c r="CK21" i="17"/>
  <c r="CL24" i="19"/>
  <c r="Y26" i="22"/>
  <c r="CO36" i="15"/>
  <c r="CJ13" i="17"/>
  <c r="Y30" i="20"/>
  <c r="CO37" i="23"/>
  <c r="CP16" i="17"/>
  <c r="CO11" i="21"/>
  <c r="CM11" i="23"/>
  <c r="CL10" i="21"/>
  <c r="CL28" i="19"/>
  <c r="CP16" i="25"/>
  <c r="CO35" i="17"/>
  <c r="CK12" i="25"/>
  <c r="CK8" i="25"/>
  <c r="CP34" i="19"/>
  <c r="CM23" i="17"/>
  <c r="CP32" i="17"/>
  <c r="S43" i="20"/>
  <c r="CM11" i="21"/>
  <c r="CM8" i="17"/>
  <c r="CK11" i="25"/>
  <c r="CJ10" i="17"/>
  <c r="CP36" i="23"/>
  <c r="CO35" i="15"/>
  <c r="CP6" i="19"/>
  <c r="CN7" i="17"/>
  <c r="CJ12" i="19"/>
  <c r="Z56" i="24"/>
  <c r="CJ36" i="19"/>
  <c r="CN23" i="17"/>
  <c r="CO35" i="23"/>
  <c r="CL14" i="23"/>
  <c r="CP10" i="19"/>
  <c r="CK7" i="21"/>
  <c r="CM34" i="15"/>
  <c r="S59" i="24"/>
  <c r="CK13" i="25"/>
  <c r="CP30" i="19"/>
  <c r="CM19" i="19"/>
  <c r="CN15" i="25"/>
  <c r="CM8" i="15"/>
  <c r="CJ17" i="17"/>
  <c r="CO23" i="19"/>
  <c r="CK19" i="23"/>
  <c r="CO25" i="17"/>
  <c r="CL10" i="17"/>
  <c r="CP17" i="17"/>
  <c r="CK22" i="19"/>
  <c r="CM34" i="23"/>
  <c r="CL16" i="19"/>
  <c r="CK6" i="21"/>
  <c r="CJ10" i="23"/>
  <c r="CM17" i="23"/>
  <c r="CP14" i="19"/>
  <c r="Y28" i="20"/>
  <c r="CM32" i="23"/>
  <c r="Z45" i="26"/>
  <c r="CM21" i="25"/>
  <c r="CO25" i="21"/>
  <c r="Y35" i="26"/>
  <c r="CM16" i="23"/>
  <c r="CP20" i="25"/>
  <c r="CP15" i="25"/>
  <c r="CN16" i="25"/>
  <c r="CJ11" i="23"/>
  <c r="CJ35" i="23"/>
  <c r="CL12" i="19"/>
  <c r="U58" i="24"/>
  <c r="CJ22" i="19"/>
  <c r="U56" i="20"/>
  <c r="CO30" i="17"/>
  <c r="U53" i="24"/>
  <c r="CO17" i="21"/>
  <c r="CL20" i="17"/>
  <c r="CL12" i="15"/>
  <c r="CN35" i="23"/>
  <c r="CO17" i="23"/>
  <c r="CP8" i="19"/>
  <c r="CK11" i="17"/>
  <c r="CO33" i="23"/>
  <c r="CJ31" i="19"/>
  <c r="Y58" i="24"/>
  <c r="T35" i="26"/>
  <c r="CO10" i="25"/>
  <c r="CJ13" i="19"/>
  <c r="CP31" i="23"/>
  <c r="V56" i="20"/>
  <c r="W57" i="18"/>
  <c r="CL21" i="15"/>
  <c r="Y40" i="26"/>
  <c r="CL33" i="15"/>
  <c r="CN11" i="19"/>
  <c r="Y18" i="20"/>
  <c r="CO21" i="25"/>
  <c r="Z45" i="18"/>
  <c r="CN14" i="15"/>
  <c r="CL32" i="19"/>
  <c r="CJ12" i="15"/>
  <c r="Z54" i="20"/>
  <c r="CP20" i="23"/>
  <c r="CO16" i="15"/>
  <c r="V45" i="26"/>
  <c r="Y41" i="20"/>
  <c r="Z40" i="26"/>
  <c r="V49" i="24"/>
  <c r="Y57" i="20"/>
  <c r="CJ35" i="19"/>
  <c r="CP8" i="15"/>
  <c r="V55" i="20"/>
  <c r="CL33" i="17"/>
  <c r="CN30" i="17"/>
  <c r="CJ12" i="25"/>
  <c r="CK36" i="17"/>
  <c r="CJ23" i="17"/>
  <c r="CO15" i="19"/>
  <c r="S39" i="26"/>
  <c r="W57" i="24"/>
  <c r="CP11" i="17"/>
  <c r="CL14" i="19"/>
  <c r="CO7" i="25"/>
  <c r="CM35" i="15"/>
  <c r="CK13" i="23"/>
  <c r="CK17" i="23"/>
  <c r="CP27" i="23"/>
  <c r="T60" i="24"/>
  <c r="Z29" i="24"/>
  <c r="Y30" i="24"/>
  <c r="CO36" i="19"/>
  <c r="CM26" i="17"/>
  <c r="U47" i="26"/>
  <c r="Z40" i="20"/>
  <c r="CJ19" i="25"/>
  <c r="CO32" i="17"/>
  <c r="T49" i="20"/>
  <c r="CK10" i="17"/>
  <c r="Y25" i="22"/>
  <c r="CO7" i="15"/>
  <c r="V50" i="20"/>
  <c r="CM33" i="15"/>
  <c r="CN32" i="23"/>
  <c r="CP22" i="15"/>
  <c r="W44" i="24"/>
  <c r="Y49" i="18"/>
  <c r="CK7" i="17"/>
  <c r="S33" i="24"/>
  <c r="CP18" i="17"/>
  <c r="S44" i="20"/>
  <c r="CN30" i="19"/>
  <c r="CK31" i="23"/>
  <c r="CL16" i="23"/>
  <c r="CK20" i="23"/>
  <c r="S53" i="18"/>
  <c r="CO26" i="19"/>
  <c r="W58" i="24"/>
  <c r="S28" i="26"/>
  <c r="CP20" i="21"/>
  <c r="U48" i="24"/>
  <c r="S47" i="24"/>
  <c r="CM32" i="19"/>
  <c r="CJ14" i="23"/>
  <c r="Y36" i="26"/>
  <c r="T56" i="24"/>
  <c r="CN11" i="23"/>
  <c r="CL15" i="17"/>
  <c r="CJ28" i="19"/>
  <c r="CO28" i="23"/>
  <c r="CM12" i="23"/>
  <c r="Y12" i="26"/>
  <c r="CL18" i="23"/>
  <c r="CP15" i="21"/>
  <c r="CN25" i="25"/>
  <c r="CP17" i="21"/>
  <c r="CL20" i="21"/>
  <c r="CO25" i="23"/>
  <c r="CN31" i="23"/>
  <c r="CJ20" i="23"/>
  <c r="CK28" i="17"/>
  <c r="CP19" i="21"/>
  <c r="U44" i="26"/>
  <c r="CM35" i="19"/>
  <c r="CM33" i="23"/>
  <c r="CL22" i="17"/>
  <c r="S26" i="26"/>
  <c r="CM25" i="21"/>
  <c r="CM28" i="23"/>
  <c r="Z47" i="26"/>
  <c r="CK24" i="19"/>
  <c r="S19" i="26"/>
  <c r="CL31" i="19"/>
  <c r="CN29" i="19"/>
  <c r="CL9" i="17"/>
  <c r="CN15" i="19"/>
  <c r="CO20" i="21"/>
  <c r="CP29" i="19"/>
  <c r="CO6" i="19"/>
  <c r="CM33" i="17"/>
  <c r="CJ34" i="19"/>
  <c r="CP31" i="19"/>
  <c r="CP36" i="17"/>
  <c r="CM37" i="17"/>
  <c r="CL23" i="17"/>
  <c r="S20" i="24"/>
  <c r="CL10" i="25"/>
  <c r="CN11" i="25"/>
  <c r="T47" i="26"/>
  <c r="CM13" i="21"/>
  <c r="CM14" i="17"/>
  <c r="CN13" i="15"/>
  <c r="CJ32" i="15"/>
  <c r="CL7" i="15"/>
  <c r="CO10" i="23"/>
  <c r="CK7" i="15"/>
  <c r="Y43" i="18"/>
  <c r="CN9" i="25"/>
  <c r="CM27" i="23"/>
  <c r="U53" i="18"/>
  <c r="CM32" i="15"/>
  <c r="S55" i="18"/>
  <c r="Y58" i="18"/>
  <c r="S45" i="26"/>
  <c r="CO15" i="15"/>
  <c r="Y16" i="18"/>
  <c r="CM19" i="15"/>
  <c r="S48" i="20"/>
  <c r="CK33" i="15"/>
  <c r="T54" i="20"/>
  <c r="T46" i="20"/>
  <c r="CJ8" i="17"/>
  <c r="U47" i="18"/>
  <c r="Z27" i="18"/>
  <c r="CO15" i="17"/>
  <c r="CP19" i="17"/>
  <c r="V40" i="26"/>
  <c r="Y41" i="26"/>
  <c r="Y47" i="24"/>
  <c r="CJ21" i="19"/>
  <c r="CO16" i="23"/>
  <c r="CJ23" i="23"/>
  <c r="CN23" i="23"/>
  <c r="CJ25" i="17"/>
  <c r="CP13" i="23"/>
  <c r="CN34" i="23"/>
  <c r="CO10" i="17"/>
  <c r="S42" i="26"/>
  <c r="CM6" i="25"/>
  <c r="CJ17" i="15"/>
  <c r="CJ34" i="17"/>
  <c r="S17" i="24"/>
  <c r="CJ7" i="21"/>
  <c r="CL34" i="17"/>
  <c r="CM23" i="23"/>
  <c r="CM25" i="25"/>
  <c r="CJ12" i="21"/>
  <c r="CJ14" i="15"/>
  <c r="CK21" i="21"/>
  <c r="CK32" i="15"/>
  <c r="CO28" i="19"/>
  <c r="U46" i="18"/>
  <c r="Y44" i="20"/>
  <c r="Y21" i="20"/>
  <c r="Z22" i="26"/>
  <c r="Z25" i="24"/>
  <c r="Z17" i="26"/>
  <c r="CK14" i="21"/>
  <c r="Y33" i="26"/>
  <c r="Z60" i="18"/>
  <c r="T32" i="26"/>
  <c r="S51" i="24"/>
  <c r="CL34" i="19"/>
  <c r="CO12" i="19"/>
  <c r="S50" i="24"/>
  <c r="CM22" i="25"/>
  <c r="S12" i="24"/>
  <c r="CP27" i="17"/>
  <c r="CO6" i="25"/>
  <c r="Z43" i="20"/>
  <c r="CJ30" i="17"/>
  <c r="CL20" i="19"/>
  <c r="Y13" i="26"/>
  <c r="CM13" i="19"/>
  <c r="CO29" i="17"/>
  <c r="CO32" i="23"/>
  <c r="Z47" i="18"/>
  <c r="Z35" i="26"/>
  <c r="CO31" i="23"/>
  <c r="CK34" i="17"/>
  <c r="CJ19" i="17"/>
  <c r="CJ14" i="25"/>
  <c r="CN20" i="17"/>
  <c r="CO19" i="23"/>
  <c r="CL9" i="23"/>
  <c r="CP16" i="19"/>
  <c r="CP33" i="23"/>
  <c r="CK25" i="17"/>
  <c r="CM11" i="17"/>
  <c r="CO11" i="25"/>
  <c r="CO36" i="17"/>
  <c r="CO7" i="21"/>
  <c r="CN14" i="21"/>
  <c r="CN34" i="19"/>
  <c r="CN19" i="17"/>
  <c r="CM31" i="17"/>
  <c r="CP33" i="19"/>
  <c r="Y47" i="26"/>
  <c r="CJ6" i="19"/>
  <c r="CK9" i="19"/>
  <c r="CL8" i="21"/>
  <c r="CN28" i="17"/>
  <c r="CK23" i="17"/>
  <c r="CM12" i="19"/>
  <c r="CJ19" i="15"/>
  <c r="CN27" i="15"/>
  <c r="CM8" i="25"/>
  <c r="CO28" i="15"/>
  <c r="V45" i="20"/>
  <c r="CO7" i="17"/>
  <c r="CO14" i="15"/>
  <c r="Z59" i="24"/>
  <c r="CO16" i="21"/>
  <c r="V41" i="26"/>
  <c r="S27" i="24"/>
  <c r="CN22" i="23"/>
  <c r="CM18" i="21"/>
  <c r="CO18" i="17"/>
  <c r="CL23" i="21"/>
  <c r="Y55" i="20"/>
  <c r="CM16" i="17"/>
  <c r="CP17" i="23"/>
  <c r="CK17" i="21"/>
  <c r="V54" i="24"/>
  <c r="W59" i="18"/>
  <c r="CM17" i="15"/>
  <c r="Y30" i="26"/>
  <c r="Y27" i="20"/>
  <c r="CK9" i="15"/>
  <c r="CJ10" i="15"/>
  <c r="Y46" i="18"/>
  <c r="Z58" i="18"/>
  <c r="T51" i="18"/>
  <c r="S40" i="26"/>
  <c r="S57" i="24"/>
  <c r="CJ18" i="17"/>
  <c r="CK18" i="19"/>
  <c r="CM20" i="25"/>
  <c r="Y59" i="20"/>
  <c r="CK30" i="19"/>
  <c r="CL37" i="19"/>
  <c r="CJ21" i="21"/>
  <c r="CL17" i="19"/>
  <c r="CN35" i="17"/>
  <c r="U51" i="20"/>
  <c r="CK25" i="15"/>
  <c r="CN32" i="15"/>
  <c r="CP26" i="15"/>
  <c r="CN6" i="19"/>
  <c r="CP8" i="17"/>
  <c r="CN20" i="19"/>
  <c r="CL36" i="23"/>
  <c r="Z41" i="24" s="1"/>
  <c r="CN16" i="23"/>
  <c r="CK36" i="23"/>
  <c r="CK10" i="25"/>
  <c r="W47" i="20"/>
  <c r="CP13" i="25"/>
  <c r="S56" i="24"/>
  <c r="CM23" i="21"/>
  <c r="CJ10" i="19"/>
  <c r="CK18" i="25"/>
  <c r="W43" i="24"/>
  <c r="CO30" i="15"/>
  <c r="CJ30" i="15"/>
  <c r="CJ25" i="25"/>
  <c r="CP10" i="23"/>
  <c r="CK29" i="23"/>
  <c r="CP9" i="25"/>
  <c r="CP36" i="15"/>
  <c r="CO12" i="15"/>
  <c r="U55" i="24"/>
  <c r="CJ16" i="19"/>
  <c r="CO13" i="21"/>
  <c r="S17" i="20"/>
  <c r="S46" i="20"/>
  <c r="U58" i="18"/>
  <c r="Y33" i="18"/>
  <c r="S52" i="24"/>
  <c r="S38" i="26"/>
  <c r="W35" i="26"/>
  <c r="Z33" i="18"/>
  <c r="CM15" i="17"/>
  <c r="CJ33" i="23"/>
  <c r="CM10" i="15"/>
  <c r="Z34" i="18"/>
  <c r="CO23" i="25"/>
  <c r="Z13" i="24"/>
  <c r="CO18" i="19"/>
  <c r="CP37" i="19"/>
  <c r="CP29" i="23"/>
  <c r="Y48" i="20"/>
  <c r="CP24" i="21"/>
  <c r="CL24" i="17"/>
  <c r="Y18" i="26"/>
  <c r="CL27" i="23"/>
  <c r="S60" i="24"/>
  <c r="CJ27" i="17"/>
  <c r="S32" i="18" s="1"/>
  <c r="CJ29" i="23"/>
  <c r="CM17" i="17"/>
  <c r="U45" i="18"/>
  <c r="U60" i="24"/>
  <c r="T34" i="26"/>
  <c r="CO6" i="21"/>
  <c r="CJ15" i="19"/>
  <c r="CK9" i="23"/>
  <c r="CM10" i="25"/>
  <c r="S53" i="24"/>
  <c r="CP25" i="21"/>
  <c r="CL13" i="21"/>
  <c r="CN22" i="21"/>
  <c r="CO19" i="21"/>
  <c r="CK24" i="21"/>
  <c r="CL12" i="25"/>
  <c r="Z16" i="26" s="1"/>
  <c r="CM23" i="25"/>
  <c r="CM20" i="17"/>
  <c r="CJ20" i="21"/>
  <c r="S24" i="22" s="1"/>
  <c r="CP25" i="23"/>
  <c r="CM31" i="19"/>
  <c r="CL15" i="25"/>
  <c r="T39" i="26"/>
  <c r="T55" i="24"/>
  <c r="CK7" i="19"/>
  <c r="CJ23" i="19"/>
  <c r="CP18" i="23"/>
  <c r="CN9" i="23"/>
  <c r="Y25" i="24"/>
  <c r="CL32" i="23"/>
  <c r="U44" i="18"/>
  <c r="W51" i="24"/>
  <c r="CO14" i="17"/>
  <c r="CM16" i="21"/>
  <c r="CP17" i="15"/>
  <c r="CM14" i="21"/>
  <c r="CL7" i="25"/>
  <c r="CJ37" i="19"/>
  <c r="CO19" i="15"/>
  <c r="CP6" i="25"/>
  <c r="CJ6" i="17"/>
  <c r="CM12" i="21"/>
  <c r="CL11" i="17"/>
  <c r="CL9" i="25"/>
  <c r="CJ6" i="25"/>
  <c r="T46" i="24"/>
  <c r="CK8" i="17"/>
  <c r="T58" i="20"/>
  <c r="CN9" i="19"/>
  <c r="W42" i="26"/>
  <c r="CP13" i="19"/>
  <c r="CM15" i="23"/>
  <c r="CP16" i="23"/>
  <c r="CL25" i="19"/>
  <c r="Z30" i="20" s="1"/>
  <c r="S12" i="26"/>
  <c r="CM24" i="19"/>
  <c r="CJ16" i="21"/>
  <c r="CK37" i="23"/>
  <c r="W54" i="20"/>
  <c r="CM9" i="19"/>
  <c r="CL16" i="25"/>
  <c r="W40" i="26"/>
  <c r="CN14" i="23"/>
  <c r="S43" i="18"/>
  <c r="CL36" i="19"/>
  <c r="V51" i="18"/>
  <c r="T57" i="20"/>
  <c r="S35" i="26"/>
  <c r="CL18" i="15"/>
  <c r="V37" i="26"/>
  <c r="S14" i="26"/>
  <c r="CL17" i="25"/>
  <c r="CP21" i="23"/>
  <c r="S15" i="18"/>
  <c r="V56" i="24"/>
  <c r="CN26" i="15"/>
  <c r="CJ11" i="19"/>
  <c r="CJ13" i="21"/>
  <c r="CJ9" i="21"/>
  <c r="CM15" i="19"/>
  <c r="Y46" i="24"/>
  <c r="CM14" i="19"/>
  <c r="CM7" i="21"/>
  <c r="CN6" i="23"/>
  <c r="CL31" i="23"/>
  <c r="V43" i="26"/>
  <c r="CK6" i="19"/>
  <c r="Z39" i="20"/>
  <c r="CK6" i="25"/>
  <c r="CK27" i="17"/>
  <c r="CJ21" i="25"/>
  <c r="Z37" i="26"/>
  <c r="CJ22" i="17"/>
  <c r="CL23" i="15"/>
  <c r="CO8" i="21"/>
  <c r="CL27" i="17"/>
  <c r="Y14" i="26"/>
  <c r="Z32" i="26"/>
  <c r="Y28" i="24"/>
  <c r="Z57" i="24"/>
  <c r="Y25" i="26"/>
  <c r="Z54" i="18"/>
  <c r="CK30" i="17"/>
  <c r="CM14" i="15"/>
  <c r="Z42" i="24"/>
  <c r="CL12" i="17"/>
  <c r="CN18" i="17"/>
  <c r="CM26" i="23"/>
  <c r="Y33" i="20"/>
  <c r="S22" i="26"/>
  <c r="S45" i="18"/>
  <c r="W50" i="18"/>
  <c r="U45" i="26"/>
  <c r="CM29" i="19"/>
  <c r="CO12" i="23"/>
  <c r="Z48" i="18"/>
  <c r="CJ24" i="23"/>
  <c r="Y12" i="20"/>
  <c r="V59" i="24"/>
  <c r="U43" i="24"/>
  <c r="CP9" i="15"/>
  <c r="CJ17" i="21"/>
  <c r="Z26" i="18"/>
  <c r="W43" i="20"/>
  <c r="CP11" i="21"/>
  <c r="CK7" i="23"/>
  <c r="CN16" i="21"/>
  <c r="CO30" i="19"/>
  <c r="CO24" i="25"/>
  <c r="CM24" i="17"/>
  <c r="CO27" i="19"/>
  <c r="CK26" i="15"/>
  <c r="CL30" i="17"/>
  <c r="Z30" i="26"/>
  <c r="Y23" i="26"/>
  <c r="CK9" i="21"/>
  <c r="W47" i="24"/>
  <c r="Z18" i="22"/>
  <c r="CN21" i="19"/>
  <c r="CP11" i="23"/>
  <c r="CO8" i="19"/>
  <c r="CN28" i="23"/>
  <c r="Y15" i="24"/>
  <c r="CK19" i="19"/>
  <c r="Z33" i="24"/>
  <c r="V46" i="20"/>
  <c r="V35" i="26"/>
  <c r="CJ16" i="17"/>
  <c r="W46" i="26"/>
  <c r="CJ29" i="15"/>
  <c r="V30" i="26"/>
  <c r="Z19" i="20"/>
  <c r="Z50" i="20"/>
  <c r="Y50" i="24"/>
  <c r="Z43" i="26"/>
  <c r="CK29" i="15"/>
  <c r="CJ19" i="21"/>
  <c r="CK35" i="19"/>
  <c r="CL30" i="19"/>
  <c r="Z51" i="24"/>
  <c r="CO12" i="25"/>
  <c r="CM6" i="23"/>
  <c r="Y54" i="24"/>
  <c r="Z40" i="18"/>
  <c r="W48" i="18"/>
  <c r="U46" i="26"/>
  <c r="V47" i="18"/>
  <c r="Y43" i="20"/>
  <c r="CK11" i="15"/>
  <c r="S42" i="18"/>
  <c r="S54" i="20"/>
  <c r="Y44" i="24"/>
  <c r="Y45" i="26"/>
  <c r="W55" i="24"/>
  <c r="W56" i="18"/>
  <c r="Y42" i="18"/>
  <c r="Z52" i="18"/>
  <c r="CN33" i="15"/>
  <c r="Y25" i="18"/>
  <c r="S18" i="18"/>
  <c r="Y24" i="20"/>
  <c r="CK15" i="15"/>
  <c r="T45" i="26"/>
  <c r="S35" i="24"/>
  <c r="T43" i="18"/>
  <c r="CM21" i="15"/>
  <c r="Z17" i="16"/>
  <c r="U59" i="18"/>
  <c r="Z13" i="22"/>
  <c r="CP10" i="15"/>
  <c r="S20" i="22"/>
  <c r="CJ21" i="17"/>
  <c r="CO25" i="15"/>
  <c r="CJ15" i="15"/>
  <c r="S47" i="18"/>
  <c r="T38" i="26"/>
  <c r="CM25" i="15"/>
  <c r="S50" i="18"/>
  <c r="CN12" i="15"/>
  <c r="Y31" i="20"/>
  <c r="W41" i="26"/>
  <c r="W59" i="20"/>
  <c r="Z10" i="26"/>
  <c r="Y51" i="18"/>
  <c r="CP15" i="17"/>
  <c r="CL11" i="19"/>
  <c r="W38" i="26"/>
  <c r="Z41" i="26"/>
  <c r="U59" i="20"/>
  <c r="CP14" i="21"/>
  <c r="CM17" i="19"/>
  <c r="CK24" i="25"/>
  <c r="V48" i="18"/>
  <c r="Z15" i="24"/>
  <c r="W46" i="24"/>
  <c r="CO18" i="25"/>
  <c r="V49" i="20"/>
  <c r="V54" i="20"/>
  <c r="V47" i="26"/>
  <c r="Y26" i="26"/>
  <c r="S46" i="26"/>
  <c r="CN11" i="15"/>
  <c r="Z13" i="20"/>
  <c r="Y14" i="20"/>
  <c r="T43" i="16"/>
  <c r="Y15" i="18"/>
  <c r="CJ16" i="23"/>
  <c r="S21" i="24" s="1"/>
  <c r="CJ36" i="17"/>
  <c r="T42" i="26"/>
  <c r="U47" i="20"/>
  <c r="S33" i="20"/>
  <c r="CO19" i="17"/>
  <c r="Y18" i="22"/>
  <c r="CO14" i="25"/>
  <c r="CP28" i="19"/>
  <c r="V43" i="24"/>
  <c r="CP17" i="25"/>
  <c r="CN8" i="21"/>
  <c r="CK21" i="15"/>
  <c r="CM22" i="23"/>
  <c r="CJ22" i="21"/>
  <c r="CL34" i="15"/>
  <c r="CJ18" i="21"/>
  <c r="S22" i="22" s="1"/>
  <c r="Y19" i="18"/>
  <c r="T49" i="24"/>
  <c r="CK21" i="23"/>
  <c r="CP37" i="23"/>
  <c r="Z15" i="26"/>
  <c r="Y46" i="20"/>
  <c r="CN21" i="17"/>
  <c r="CP31" i="17"/>
  <c r="CM8" i="19"/>
  <c r="CK18" i="23"/>
  <c r="S47" i="26"/>
  <c r="S29" i="26"/>
  <c r="Z42" i="18"/>
  <c r="Y11" i="22"/>
  <c r="CK20" i="25"/>
  <c r="CK12" i="17"/>
  <c r="CK11" i="21"/>
  <c r="Z39" i="24"/>
  <c r="Y18" i="18"/>
  <c r="Y34" i="26"/>
  <c r="Y24" i="24"/>
  <c r="Z11" i="20"/>
  <c r="CP20" i="17"/>
  <c r="W56" i="24"/>
  <c r="V58" i="24"/>
  <c r="V44" i="18"/>
  <c r="CP25" i="17"/>
  <c r="CK25" i="25"/>
  <c r="Y54" i="18"/>
  <c r="Z42" i="26"/>
  <c r="CM8" i="23"/>
  <c r="U60" i="18"/>
  <c r="CP13" i="17"/>
  <c r="CJ24" i="19"/>
  <c r="CL10" i="19"/>
  <c r="Y46" i="26"/>
  <c r="S31" i="20"/>
  <c r="V42" i="26"/>
  <c r="CJ26" i="23"/>
  <c r="CK21" i="19"/>
  <c r="Z45" i="24"/>
  <c r="CL29" i="19"/>
  <c r="CK6" i="15"/>
  <c r="S37" i="18"/>
  <c r="S24" i="18"/>
  <c r="CL16" i="15"/>
  <c r="W50" i="20"/>
  <c r="CP15" i="15"/>
  <c r="V53" i="20"/>
  <c r="CJ8" i="15"/>
  <c r="Y13" i="20"/>
  <c r="U49" i="18"/>
  <c r="Z12" i="18"/>
  <c r="U43" i="26"/>
  <c r="CM18" i="15"/>
  <c r="CK36" i="15"/>
  <c r="Z36" i="26"/>
  <c r="S25" i="22"/>
  <c r="W51" i="20"/>
  <c r="S23" i="20"/>
  <c r="S33" i="26"/>
  <c r="S29" i="18"/>
  <c r="S19" i="24"/>
  <c r="S26" i="24"/>
  <c r="Z25" i="18"/>
  <c r="S23" i="24"/>
  <c r="CO14" i="21"/>
  <c r="Z28" i="20"/>
  <c r="CM7" i="15"/>
  <c r="CL7" i="21"/>
  <c r="S28" i="22"/>
  <c r="CL21" i="23"/>
  <c r="Z11" i="18"/>
  <c r="T44" i="24"/>
  <c r="Z26" i="24"/>
  <c r="Y15" i="22"/>
  <c r="Z44" i="26"/>
  <c r="CJ25" i="19"/>
  <c r="Z49" i="24"/>
  <c r="CO22" i="17"/>
  <c r="CO16" i="25"/>
  <c r="S28" i="24"/>
  <c r="Y52" i="24"/>
  <c r="T44" i="18"/>
  <c r="CP28" i="23"/>
  <c r="U30" i="26"/>
  <c r="CL24" i="21"/>
  <c r="CL33" i="19"/>
  <c r="T44" i="26"/>
  <c r="Y53" i="18"/>
  <c r="Y29" i="26"/>
  <c r="U36" i="26"/>
  <c r="Y39" i="24"/>
  <c r="Z31" i="18"/>
  <c r="CN13" i="17"/>
  <c r="T30" i="26"/>
  <c r="S16" i="26"/>
  <c r="S48" i="18"/>
  <c r="Y57" i="24"/>
  <c r="Z38" i="18"/>
  <c r="W56" i="20"/>
  <c r="Y24" i="26"/>
  <c r="CL22" i="19"/>
  <c r="S52" i="20"/>
  <c r="CM10" i="21"/>
  <c r="V58" i="20"/>
  <c r="W52" i="18"/>
  <c r="CJ37" i="23"/>
  <c r="CN26" i="23"/>
  <c r="CL7" i="19"/>
  <c r="Z12" i="20" s="1"/>
  <c r="CK12" i="19"/>
  <c r="V44" i="24"/>
  <c r="Y39" i="26"/>
  <c r="CL18" i="21"/>
  <c r="Z49" i="18"/>
  <c r="CN21" i="23"/>
  <c r="CN8" i="19"/>
  <c r="CP33" i="17"/>
  <c r="Y49" i="24"/>
  <c r="CN19" i="23"/>
  <c r="CM32" i="17"/>
  <c r="CP31" i="15"/>
  <c r="Z36" i="24"/>
  <c r="W54" i="18"/>
  <c r="CK32" i="19"/>
  <c r="CL17" i="23"/>
  <c r="CP12" i="17"/>
  <c r="Y16" i="22"/>
  <c r="CJ25" i="15"/>
  <c r="Z16" i="24"/>
  <c r="S46" i="18"/>
  <c r="S43" i="24"/>
  <c r="Y38" i="18"/>
  <c r="CN14" i="17"/>
  <c r="CN16" i="17"/>
  <c r="CK14" i="19"/>
  <c r="W51" i="18"/>
  <c r="T37" i="26"/>
  <c r="CM35" i="17"/>
  <c r="T53" i="24"/>
  <c r="Z27" i="22"/>
  <c r="CK27" i="15"/>
  <c r="S27" i="26"/>
  <c r="S20" i="20"/>
  <c r="CP33" i="15"/>
  <c r="V54" i="18"/>
  <c r="S44" i="18"/>
  <c r="U52" i="24"/>
  <c r="CO18" i="15"/>
  <c r="CN11" i="17"/>
  <c r="Z22" i="22"/>
  <c r="CO20" i="17"/>
  <c r="V52" i="20"/>
  <c r="S25" i="18"/>
  <c r="CN24" i="15"/>
  <c r="S22" i="20"/>
  <c r="CJ28" i="15"/>
  <c r="CO9" i="15"/>
  <c r="S35" i="16"/>
  <c r="T49" i="18"/>
  <c r="Y33" i="24"/>
  <c r="CN6" i="15"/>
  <c r="Y11" i="26"/>
  <c r="T47" i="20"/>
  <c r="CJ27" i="15"/>
  <c r="CJ18" i="15"/>
  <c r="V38" i="26"/>
  <c r="S33" i="16"/>
  <c r="Y48" i="18"/>
  <c r="T57" i="18"/>
  <c r="Y25" i="20"/>
  <c r="S36" i="18"/>
  <c r="S13" i="24"/>
  <c r="S42" i="20"/>
  <c r="S50" i="20"/>
  <c r="Y11" i="16"/>
  <c r="CK20" i="15"/>
  <c r="S40" i="18"/>
  <c r="Z37" i="18"/>
  <c r="Y13" i="24"/>
  <c r="CJ33" i="19"/>
  <c r="CM9" i="25"/>
  <c r="CJ11" i="21"/>
  <c r="CK7" i="25"/>
  <c r="Z46" i="26"/>
  <c r="Y37" i="26"/>
  <c r="CK12" i="23"/>
  <c r="S42" i="24"/>
  <c r="S57" i="18"/>
  <c r="Y32" i="26"/>
  <c r="V56" i="18"/>
  <c r="CN12" i="21"/>
  <c r="CM26" i="15"/>
  <c r="U46" i="24"/>
  <c r="Y27" i="22"/>
  <c r="S35" i="20"/>
  <c r="CM35" i="23"/>
  <c r="T47" i="24"/>
  <c r="S43" i="26"/>
  <c r="CN19" i="15"/>
  <c r="CL14" i="15"/>
  <c r="Y16" i="16"/>
  <c r="Y44" i="18"/>
  <c r="S14" i="24"/>
  <c r="Z39" i="26"/>
  <c r="Z21" i="24"/>
  <c r="CL32" i="15"/>
  <c r="CM37" i="15"/>
  <c r="CO23" i="15"/>
  <c r="S15" i="20"/>
  <c r="CL10" i="15"/>
  <c r="Y36" i="24"/>
  <c r="U35" i="26"/>
  <c r="Z31" i="26"/>
  <c r="S48" i="24"/>
  <c r="T46" i="18"/>
  <c r="CP27" i="19"/>
  <c r="T51" i="24"/>
  <c r="Y53" i="20"/>
  <c r="T59" i="24"/>
  <c r="CM18" i="23"/>
  <c r="CK31" i="15"/>
  <c r="V39" i="26"/>
  <c r="S12" i="22"/>
  <c r="Z18" i="26"/>
  <c r="CL23" i="25"/>
  <c r="CK27" i="23"/>
  <c r="CL19" i="25"/>
  <c r="CJ29" i="17"/>
  <c r="CO24" i="23"/>
  <c r="Z45" i="20"/>
  <c r="S46" i="24"/>
  <c r="CP14" i="17"/>
  <c r="Y56" i="18"/>
  <c r="T55" i="20"/>
  <c r="CJ13" i="23"/>
  <c r="S56" i="18"/>
  <c r="CO23" i="21"/>
  <c r="W49" i="20"/>
  <c r="CP18" i="21"/>
  <c r="CL6" i="21"/>
  <c r="CM34" i="19"/>
  <c r="CJ14" i="19"/>
  <c r="CK17" i="17"/>
  <c r="CP9" i="23"/>
  <c r="CJ26" i="15"/>
  <c r="CL18" i="19"/>
  <c r="CP25" i="15"/>
  <c r="V49" i="18"/>
  <c r="CO9" i="21"/>
  <c r="CM12" i="17"/>
  <c r="Z29" i="22"/>
  <c r="CJ17" i="23"/>
  <c r="CP35" i="15"/>
  <c r="Z18" i="18"/>
  <c r="Z43" i="18"/>
  <c r="U55" i="20"/>
  <c r="CJ24" i="15"/>
  <c r="CN37" i="19"/>
  <c r="CN6" i="17"/>
  <c r="CO29" i="23"/>
  <c r="T60" i="18"/>
  <c r="Y21" i="26"/>
  <c r="CL29" i="15"/>
  <c r="CM11" i="15"/>
  <c r="CO8" i="25"/>
  <c r="Y55" i="18"/>
  <c r="CM10" i="19"/>
  <c r="S57" i="20"/>
  <c r="CM18" i="17"/>
  <c r="T36" i="26"/>
  <c r="CJ14" i="17"/>
  <c r="Z57" i="20"/>
  <c r="T50" i="24"/>
  <c r="S51" i="20"/>
  <c r="S15" i="26"/>
  <c r="W37" i="26"/>
  <c r="Y56" i="20"/>
  <c r="CM20" i="15"/>
  <c r="CN22" i="15"/>
  <c r="T46" i="26"/>
  <c r="CO32" i="15"/>
  <c r="CO21" i="15"/>
  <c r="S37" i="26"/>
  <c r="S47" i="20"/>
  <c r="Z53" i="18"/>
  <c r="Y11" i="24"/>
  <c r="U38" i="26"/>
  <c r="CK35" i="17"/>
  <c r="W48" i="20"/>
  <c r="Y39" i="18"/>
  <c r="CN34" i="17"/>
  <c r="CL27" i="19"/>
  <c r="CJ20" i="15"/>
  <c r="Z23" i="20"/>
  <c r="W43" i="26"/>
  <c r="V53" i="18"/>
  <c r="CK27" i="19"/>
  <c r="Y17" i="26"/>
  <c r="T51" i="20"/>
  <c r="Y32" i="18"/>
  <c r="Z21" i="18"/>
  <c r="CN8" i="15"/>
  <c r="U58" i="20"/>
  <c r="CJ34" i="15"/>
  <c r="CL15" i="19"/>
  <c r="CO7" i="19"/>
  <c r="CP12" i="19"/>
  <c r="CP22" i="19"/>
  <c r="CJ29" i="19"/>
  <c r="W54" i="24"/>
  <c r="CK19" i="25"/>
  <c r="Z50" i="24"/>
  <c r="CM27" i="19"/>
  <c r="T47" i="18"/>
  <c r="CP28" i="15"/>
  <c r="CJ9" i="15"/>
  <c r="CO14" i="23"/>
  <c r="Y59" i="24"/>
  <c r="CK16" i="17"/>
  <c r="U51" i="18"/>
  <c r="V31" i="26"/>
  <c r="S60" i="18"/>
  <c r="CK22" i="15"/>
  <c r="S30" i="18"/>
  <c r="W46" i="20"/>
  <c r="S32" i="20"/>
  <c r="Y59" i="18"/>
  <c r="V60" i="18"/>
  <c r="CJ32" i="23"/>
  <c r="U52" i="20"/>
  <c r="Y12" i="24"/>
  <c r="S37" i="20"/>
  <c r="S49" i="24"/>
  <c r="Z25" i="20"/>
  <c r="CK12" i="15"/>
  <c r="Y34" i="18"/>
  <c r="S51" i="18"/>
  <c r="CN25" i="15"/>
  <c r="CL25" i="23"/>
  <c r="W60" i="20"/>
  <c r="CO15" i="23"/>
  <c r="CP10" i="17"/>
  <c r="CL21" i="25"/>
  <c r="CL15" i="21"/>
  <c r="CP7" i="23"/>
  <c r="CP30" i="15"/>
  <c r="S34" i="20"/>
  <c r="Y52" i="18"/>
  <c r="Z11" i="22"/>
  <c r="Z60" i="20"/>
  <c r="CL26" i="19"/>
  <c r="Z54" i="24"/>
  <c r="CM16" i="25"/>
  <c r="Z34" i="26"/>
  <c r="CO24" i="17"/>
  <c r="U55" i="18"/>
  <c r="CL19" i="15"/>
  <c r="Y49" i="20"/>
  <c r="U46" i="20"/>
  <c r="CJ6" i="23"/>
  <c r="Y53" i="24"/>
  <c r="CO22" i="19"/>
  <c r="Z39" i="18"/>
  <c r="CM8" i="21"/>
  <c r="U54" i="24"/>
  <c r="Z23" i="22"/>
  <c r="Z20" i="22"/>
  <c r="CN30" i="15"/>
  <c r="CL26" i="15"/>
  <c r="CN18" i="23"/>
  <c r="CO34" i="17"/>
  <c r="Z22" i="18"/>
  <c r="CK16" i="15"/>
  <c r="Z17" i="20"/>
  <c r="CP23" i="21"/>
  <c r="V57" i="18"/>
  <c r="V55" i="24"/>
  <c r="Z47" i="20"/>
  <c r="Y37" i="16"/>
  <c r="S16" i="18"/>
  <c r="Y35" i="18"/>
  <c r="S21" i="26"/>
  <c r="S23" i="18"/>
  <c r="S11" i="20"/>
  <c r="W52" i="20"/>
  <c r="U54" i="20"/>
  <c r="Z25" i="26"/>
  <c r="Z12" i="16"/>
  <c r="S37" i="16"/>
  <c r="CO33" i="15"/>
  <c r="CP24" i="17"/>
  <c r="CO16" i="17"/>
  <c r="T48" i="18"/>
  <c r="W57" i="20"/>
  <c r="CJ33" i="17"/>
  <c r="S19" i="22"/>
  <c r="CO10" i="21"/>
  <c r="S32" i="24"/>
  <c r="CN27" i="19"/>
  <c r="U59" i="24"/>
  <c r="T40" i="26"/>
  <c r="CJ10" i="21"/>
  <c r="CM6" i="21"/>
  <c r="CK15" i="23"/>
  <c r="S18" i="22"/>
  <c r="CJ6" i="21"/>
  <c r="W45" i="18"/>
  <c r="CP15" i="19"/>
  <c r="U45" i="24"/>
  <c r="Z35" i="18"/>
  <c r="CM21" i="17"/>
  <c r="S54" i="24"/>
  <c r="Z35" i="24"/>
  <c r="CO24" i="15"/>
  <c r="U34" i="26"/>
  <c r="CK30" i="15"/>
  <c r="V51" i="20"/>
  <c r="CP23" i="19"/>
  <c r="Z14" i="26"/>
  <c r="CL37" i="15"/>
  <c r="CK34" i="15"/>
  <c r="V46" i="18"/>
  <c r="Y26" i="18"/>
  <c r="W47" i="18"/>
  <c r="Y21" i="18"/>
  <c r="CM36" i="15"/>
  <c r="CJ9" i="19"/>
  <c r="S38" i="24"/>
  <c r="Z16" i="20"/>
  <c r="CM7" i="23"/>
  <c r="CM31" i="15"/>
  <c r="S11" i="22"/>
  <c r="Y38" i="24"/>
  <c r="CL11" i="15"/>
  <c r="Z33" i="16"/>
  <c r="S31" i="24"/>
  <c r="Y55" i="24"/>
  <c r="S39" i="18"/>
  <c r="T54" i="18"/>
  <c r="CO22" i="15"/>
  <c r="V43" i="16"/>
  <c r="S23" i="16"/>
  <c r="Z37" i="20"/>
  <c r="T48" i="20"/>
  <c r="Y56" i="24"/>
  <c r="Y16" i="26"/>
  <c r="CL24" i="15"/>
  <c r="U57" i="20"/>
  <c r="Z59" i="18"/>
  <c r="CP29" i="15"/>
  <c r="CJ6" i="15"/>
  <c r="Y14" i="16"/>
  <c r="CK17" i="15"/>
  <c r="Z12" i="22"/>
  <c r="W49" i="18"/>
  <c r="Y41" i="24"/>
  <c r="Z37" i="16"/>
  <c r="Z41" i="16"/>
  <c r="S14" i="16"/>
  <c r="Z27" i="26"/>
  <c r="T52" i="20"/>
  <c r="CO29" i="15"/>
  <c r="CO13" i="15"/>
  <c r="Z59" i="20"/>
  <c r="Y31" i="24"/>
  <c r="Y30" i="18"/>
  <c r="S31" i="26"/>
  <c r="W45" i="26"/>
  <c r="V53" i="24"/>
  <c r="V59" i="20"/>
  <c r="Z23" i="18"/>
  <c r="Z20" i="20"/>
  <c r="Z28" i="22"/>
  <c r="CK23" i="15"/>
  <c r="Y28" i="16" s="1"/>
  <c r="Z43" i="24"/>
  <c r="Y45" i="24"/>
  <c r="CL22" i="25"/>
  <c r="Y23" i="22"/>
  <c r="CJ33" i="15"/>
  <c r="S38" i="16" s="1"/>
  <c r="W58" i="20"/>
  <c r="CP18" i="15"/>
  <c r="CK25" i="21"/>
  <c r="CP12" i="25"/>
  <c r="Y10" i="26"/>
  <c r="CL7" i="23"/>
  <c r="U56" i="18"/>
  <c r="Y15" i="26"/>
  <c r="U51" i="24"/>
  <c r="U31" i="26"/>
  <c r="Z18" i="20"/>
  <c r="CK28" i="15"/>
  <c r="U40" i="26"/>
  <c r="Z17" i="18"/>
  <c r="Y13" i="22"/>
  <c r="W55" i="20"/>
  <c r="CN9" i="15"/>
  <c r="V50" i="24"/>
  <c r="CJ23" i="15"/>
  <c r="Z41" i="20"/>
  <c r="Y37" i="24"/>
  <c r="S49" i="20"/>
  <c r="CP37" i="15"/>
  <c r="U50" i="20"/>
  <c r="Z20" i="18"/>
  <c r="CP21" i="15"/>
  <c r="CM9" i="15"/>
  <c r="Y14" i="22"/>
  <c r="CN25" i="21"/>
  <c r="CN6" i="21"/>
  <c r="S36" i="26"/>
  <c r="CN7" i="15"/>
  <c r="S27" i="20"/>
  <c r="S44" i="26"/>
  <c r="CN31" i="15"/>
  <c r="CK18" i="15"/>
  <c r="Y60" i="24"/>
  <c r="Z49" i="20"/>
  <c r="CL30" i="15"/>
  <c r="V58" i="18"/>
  <c r="CN11" i="21"/>
  <c r="CN23" i="21"/>
  <c r="S24" i="24"/>
  <c r="CM10" i="17"/>
  <c r="CN19" i="21"/>
  <c r="CK16" i="23"/>
  <c r="W58" i="18"/>
  <c r="Y28" i="22"/>
  <c r="Z20" i="24"/>
  <c r="Y40" i="24"/>
  <c r="U48" i="20"/>
  <c r="Y43" i="26"/>
  <c r="S58" i="20"/>
  <c r="CL8" i="17"/>
  <c r="CK17" i="19"/>
  <c r="CP14" i="15"/>
  <c r="V46" i="24"/>
  <c r="T54" i="24"/>
  <c r="CK15" i="19"/>
  <c r="S29" i="22"/>
  <c r="S19" i="16"/>
  <c r="S42" i="16"/>
  <c r="CN23" i="15"/>
  <c r="U39" i="26"/>
  <c r="CM22" i="15"/>
  <c r="S56" i="20"/>
  <c r="S27" i="18"/>
  <c r="Z55" i="24"/>
  <c r="W59" i="24"/>
  <c r="CN20" i="15"/>
  <c r="Z46" i="20"/>
  <c r="Z37" i="24"/>
  <c r="CN21" i="15"/>
  <c r="U47" i="24"/>
  <c r="Z19" i="26"/>
  <c r="Y19" i="22"/>
  <c r="S15" i="16"/>
  <c r="Y20" i="22"/>
  <c r="CK8" i="15"/>
  <c r="Y13" i="16" s="1"/>
  <c r="Z53" i="20"/>
  <c r="Y42" i="24"/>
  <c r="U52" i="18"/>
  <c r="V47" i="20"/>
  <c r="CM6" i="15"/>
  <c r="Z32" i="18"/>
  <c r="T53" i="18"/>
  <c r="Y38" i="20"/>
  <c r="CL25" i="15"/>
  <c r="T59" i="18"/>
  <c r="S18" i="20"/>
  <c r="CL11" i="21"/>
  <c r="CM15" i="15"/>
  <c r="CP12" i="15"/>
  <c r="CP6" i="15"/>
  <c r="Z16" i="18"/>
  <c r="Y15" i="20"/>
  <c r="Y32" i="16"/>
  <c r="CL21" i="21"/>
  <c r="W45" i="24"/>
  <c r="CL9" i="15"/>
  <c r="S41" i="18"/>
  <c r="Y12" i="16"/>
  <c r="U48" i="18"/>
  <c r="Z38" i="16"/>
  <c r="Y34" i="16"/>
  <c r="Y20" i="18"/>
  <c r="CP10" i="21"/>
  <c r="S55" i="20"/>
  <c r="Z11" i="26"/>
  <c r="Y28" i="18"/>
  <c r="W48" i="24"/>
  <c r="Z41" i="18"/>
  <c r="CN31" i="17"/>
  <c r="V50" i="18"/>
  <c r="S11" i="18"/>
  <c r="S12" i="20"/>
  <c r="U60" i="20"/>
  <c r="CP18" i="25"/>
  <c r="S15" i="24"/>
  <c r="CL6" i="23"/>
  <c r="CN18" i="25"/>
  <c r="S33" i="18"/>
  <c r="CO15" i="21"/>
  <c r="Z60" i="24"/>
  <c r="S44" i="24"/>
  <c r="Z48" i="20"/>
  <c r="V45" i="24"/>
  <c r="CJ13" i="25"/>
  <c r="CP30" i="23"/>
  <c r="CL8" i="15"/>
  <c r="V33" i="26"/>
  <c r="CN10" i="19"/>
  <c r="Z33" i="26"/>
  <c r="CP20" i="15"/>
  <c r="Z23" i="26"/>
  <c r="T57" i="24"/>
  <c r="CO11" i="19"/>
  <c r="CL19" i="23"/>
  <c r="CO26" i="15"/>
  <c r="CL15" i="15"/>
  <c r="Z20" i="16" s="1"/>
  <c r="Z19" i="22"/>
  <c r="S24" i="16"/>
  <c r="CP11" i="15"/>
  <c r="Y52" i="20"/>
  <c r="Z24" i="26"/>
  <c r="Y38" i="26"/>
  <c r="V32" i="26"/>
  <c r="Z39" i="16"/>
  <c r="CJ7" i="15"/>
  <c r="Z32" i="20"/>
  <c r="Y45" i="18"/>
  <c r="CO8" i="15"/>
  <c r="S27" i="22"/>
  <c r="Z52" i="20"/>
  <c r="V57" i="20"/>
  <c r="CO34" i="15"/>
  <c r="S45" i="24"/>
  <c r="U44" i="24"/>
  <c r="V52" i="24"/>
  <c r="CO31" i="19"/>
  <c r="S30" i="16"/>
  <c r="CP24" i="15"/>
  <c r="CP27" i="15"/>
  <c r="CK31" i="17"/>
  <c r="CO31" i="15"/>
  <c r="CP13" i="21"/>
  <c r="Y51" i="24"/>
  <c r="CM34" i="17"/>
  <c r="CM9" i="23"/>
  <c r="CM18" i="19"/>
  <c r="CM36" i="17"/>
  <c r="Z36" i="18"/>
  <c r="Y47" i="18"/>
  <c r="CP16" i="15"/>
  <c r="CM13" i="15"/>
  <c r="T48" i="24"/>
  <c r="CL35" i="15"/>
  <c r="Z40" i="16" s="1"/>
  <c r="CO21" i="23"/>
  <c r="Z29" i="26"/>
  <c r="CM33" i="19"/>
  <c r="CM17" i="21"/>
  <c r="Y24" i="22"/>
  <c r="U43" i="18"/>
  <c r="Y41" i="18"/>
  <c r="S14" i="18"/>
  <c r="S34" i="18"/>
  <c r="U53" i="20"/>
  <c r="CM27" i="15"/>
  <c r="Y17" i="22"/>
  <c r="CP23" i="15"/>
  <c r="S14" i="22"/>
  <c r="CK35" i="15"/>
  <c r="Z15" i="18"/>
  <c r="S28" i="20"/>
  <c r="S39" i="20"/>
  <c r="T56" i="20"/>
  <c r="Y39" i="20"/>
  <c r="CJ36" i="23"/>
  <c r="Z53" i="24"/>
  <c r="Z58" i="24"/>
  <c r="W31" i="26"/>
  <c r="W55" i="18"/>
  <c r="Y26" i="16"/>
  <c r="Y22" i="22"/>
  <c r="Z58" i="20"/>
  <c r="Y43" i="16"/>
  <c r="Y29" i="18"/>
  <c r="Y33" i="16"/>
  <c r="T43" i="26"/>
  <c r="W43" i="16"/>
  <c r="W32" i="26"/>
  <c r="S13" i="18"/>
  <c r="U41" i="26"/>
  <c r="S41" i="24"/>
  <c r="S22" i="24"/>
  <c r="CN35" i="15"/>
  <c r="CP19" i="15"/>
  <c r="Y37" i="20"/>
  <c r="W44" i="18"/>
  <c r="S34" i="26"/>
  <c r="U49" i="20"/>
  <c r="S15" i="22"/>
  <c r="CK13" i="15"/>
  <c r="Y18" i="16" s="1"/>
  <c r="CM23" i="15"/>
  <c r="Z28" i="18"/>
  <c r="CO6" i="15"/>
  <c r="Y23" i="20"/>
  <c r="Z16" i="22"/>
  <c r="Z24" i="24"/>
  <c r="Y45" i="20"/>
  <c r="S25" i="20"/>
  <c r="Y40" i="18"/>
  <c r="Z21" i="20"/>
  <c r="Y29" i="24"/>
  <c r="Y16" i="24"/>
  <c r="S17" i="26"/>
  <c r="S13" i="26"/>
  <c r="Z42" i="20"/>
  <c r="Y20" i="24"/>
  <c r="W53" i="20"/>
  <c r="CJ21" i="15"/>
  <c r="CP32" i="15"/>
  <c r="Y31" i="18"/>
  <c r="U54" i="18"/>
  <c r="CM28" i="15"/>
  <c r="Y40" i="16"/>
  <c r="CJ36" i="15"/>
  <c r="S53" i="20"/>
  <c r="S30" i="20"/>
  <c r="Z26" i="16"/>
  <c r="Y13" i="18"/>
  <c r="S25" i="24"/>
  <c r="T45" i="18"/>
  <c r="CP6" i="21"/>
  <c r="CK30" i="23"/>
  <c r="V43" i="20"/>
  <c r="Y18" i="24"/>
  <c r="S20" i="26"/>
  <c r="CK24" i="15"/>
  <c r="Y48" i="24"/>
  <c r="S22" i="18"/>
  <c r="W50" i="24"/>
  <c r="T45" i="20"/>
  <c r="Z27" i="24"/>
  <c r="CP7" i="25"/>
  <c r="CM16" i="15"/>
  <c r="T52" i="24"/>
  <c r="S25" i="26"/>
  <c r="Z34" i="24"/>
  <c r="CL31" i="15"/>
  <c r="CL20" i="15"/>
  <c r="S22" i="16"/>
  <c r="CO23" i="17"/>
  <c r="CJ35" i="15"/>
  <c r="S40" i="16" s="1"/>
  <c r="T56" i="18"/>
  <c r="CO18" i="21"/>
  <c r="V55" i="18"/>
  <c r="Y11" i="18"/>
  <c r="T55" i="18"/>
  <c r="S41" i="20"/>
  <c r="Y37" i="18"/>
  <c r="V60" i="20"/>
  <c r="U50" i="24"/>
  <c r="Z55" i="20"/>
  <c r="S32" i="26"/>
  <c r="Z28" i="26"/>
  <c r="Z43" i="16"/>
  <c r="CK11" i="19"/>
  <c r="S21" i="20"/>
  <c r="S10" i="26"/>
  <c r="S38" i="20"/>
  <c r="Y27" i="18"/>
  <c r="S13" i="22"/>
  <c r="CP13" i="15"/>
  <c r="S58" i="18"/>
  <c r="S23" i="22"/>
  <c r="T60" i="20"/>
  <c r="Z24" i="18"/>
  <c r="CK19" i="17"/>
  <c r="Y24" i="18" s="1"/>
  <c r="CM22" i="19"/>
  <c r="CP30" i="17"/>
  <c r="S34" i="24"/>
  <c r="CP9" i="17"/>
  <c r="CM23" i="19"/>
  <c r="S54" i="18"/>
  <c r="Z24" i="20"/>
  <c r="W30" i="26"/>
  <c r="CL17" i="15"/>
  <c r="CK29" i="19"/>
  <c r="W52" i="24"/>
  <c r="W44" i="20"/>
  <c r="Z50" i="18"/>
  <c r="CN17" i="15"/>
  <c r="S13" i="20"/>
  <c r="CN33" i="19"/>
  <c r="Z51" i="18"/>
  <c r="U50" i="18"/>
  <c r="Z28" i="24"/>
  <c r="W53" i="18"/>
  <c r="S45" i="20"/>
  <c r="CL22" i="15"/>
  <c r="Z27" i="16" s="1"/>
  <c r="S17" i="18"/>
  <c r="CN15" i="15"/>
  <c r="V46" i="26"/>
  <c r="S36" i="20"/>
  <c r="S37" i="24"/>
  <c r="Z51" i="20"/>
  <c r="Z56" i="20"/>
  <c r="W53" i="24"/>
  <c r="S49" i="18"/>
  <c r="CN16" i="15"/>
  <c r="CN34" i="15"/>
  <c r="CK19" i="15"/>
  <c r="CJ22" i="15"/>
  <c r="T50" i="18"/>
  <c r="S32" i="16"/>
  <c r="Y42" i="26"/>
  <c r="Z28" i="16"/>
  <c r="T50" i="20"/>
  <c r="Y36" i="16"/>
  <c r="S35" i="18"/>
  <c r="U43" i="16"/>
  <c r="T33" i="26"/>
  <c r="CO20" i="15"/>
  <c r="S21" i="22"/>
  <c r="S21" i="18"/>
  <c r="S18" i="26"/>
  <c r="Z21" i="26"/>
  <c r="Z20" i="26"/>
  <c r="Y12" i="18"/>
  <c r="Z21" i="22"/>
  <c r="CO11" i="17"/>
  <c r="CM30" i="15"/>
  <c r="CK14" i="15"/>
  <c r="Y51" i="20"/>
  <c r="Y20" i="26"/>
  <c r="Y57" i="18"/>
  <c r="T43" i="24"/>
  <c r="CK18" i="17"/>
  <c r="Y11" i="20"/>
  <c r="S19" i="18"/>
  <c r="Z36" i="16"/>
  <c r="Z26" i="22"/>
  <c r="S12" i="18"/>
  <c r="CL25" i="17"/>
  <c r="Z38" i="20"/>
  <c r="CJ11" i="15"/>
  <c r="S40" i="20"/>
  <c r="CO26" i="23"/>
  <c r="Y17" i="20"/>
  <c r="V45" i="18"/>
  <c r="Y26" i="20"/>
  <c r="U45" i="20"/>
  <c r="Z42" i="16"/>
  <c r="W45" i="20"/>
  <c r="CO37" i="17"/>
  <c r="Z14" i="18"/>
  <c r="Y36" i="20"/>
  <c r="S36" i="24"/>
  <c r="S20" i="18"/>
  <c r="Z14" i="22"/>
  <c r="Z55" i="18"/>
  <c r="U57" i="18"/>
  <c r="U42" i="26"/>
  <c r="Z34" i="20"/>
  <c r="CN37" i="15"/>
  <c r="CL13" i="15"/>
  <c r="S31" i="18"/>
  <c r="Y36" i="18"/>
  <c r="Y24" i="16"/>
  <c r="Z24" i="22"/>
  <c r="Z14" i="16"/>
  <c r="Z33" i="20"/>
  <c r="Z15" i="22"/>
  <c r="Y10" i="22"/>
  <c r="Y39" i="16"/>
  <c r="Z23" i="16"/>
  <c r="Z35" i="20"/>
  <c r="S43" i="16"/>
  <c r="Z13" i="18"/>
  <c r="Y19" i="24"/>
  <c r="CK10" i="15"/>
  <c r="Z19" i="18"/>
  <c r="V47" i="24"/>
  <c r="CP34" i="15"/>
  <c r="S16" i="20"/>
  <c r="CM24" i="15"/>
  <c r="T58" i="24"/>
  <c r="Y29" i="22"/>
  <c r="CN18" i="15"/>
  <c r="S40" i="24"/>
  <c r="Z26" i="20"/>
  <c r="W47" i="26"/>
  <c r="S16" i="22"/>
  <c r="Y35" i="16"/>
  <c r="Z21" i="16"/>
  <c r="Y54" i="20"/>
  <c r="Y20" i="16"/>
  <c r="Y60" i="18"/>
  <c r="Y21" i="22"/>
  <c r="CJ13" i="15"/>
  <c r="Z29" i="18"/>
  <c r="Y50" i="20"/>
  <c r="CN28" i="15"/>
  <c r="Z19" i="16"/>
  <c r="U56" i="24"/>
  <c r="T59" i="20"/>
  <c r="S11" i="26"/>
  <c r="S26" i="22"/>
  <c r="S59" i="18"/>
  <c r="S60" i="20"/>
  <c r="V48" i="20"/>
  <c r="Z40" i="24"/>
  <c r="CN29" i="15"/>
  <c r="T53" i="20"/>
  <c r="CL27" i="15"/>
  <c r="Y40" i="20"/>
  <c r="S29" i="16"/>
  <c r="S23" i="26"/>
  <c r="Z13" i="26"/>
  <c r="Z15" i="16"/>
  <c r="V51" i="24"/>
  <c r="S29" i="20"/>
  <c r="Z31" i="16"/>
  <c r="S10" i="22"/>
  <c r="Y58" i="20"/>
  <c r="Z30" i="18"/>
  <c r="Y21" i="16"/>
  <c r="Y17" i="16"/>
  <c r="Y14" i="24"/>
  <c r="Y34" i="24"/>
  <c r="V34" i="26"/>
  <c r="S59" i="20"/>
  <c r="S41" i="16"/>
  <c r="CJ31" i="15"/>
  <c r="Y22" i="24"/>
  <c r="Z22" i="20"/>
  <c r="S20" i="16"/>
  <c r="Z17" i="22"/>
  <c r="S12" i="16"/>
  <c r="Y47" i="20"/>
  <c r="Z16" i="16"/>
  <c r="Z19" i="24"/>
  <c r="CO11" i="15"/>
  <c r="Z56" i="18"/>
  <c r="Y14" i="18"/>
  <c r="Y31" i="26"/>
  <c r="S27" i="16"/>
  <c r="T44" i="20"/>
  <c r="Z29" i="20"/>
  <c r="V43" i="18"/>
  <c r="Y60" i="20"/>
  <c r="Z52" i="24"/>
  <c r="CM28" i="17"/>
  <c r="Y12" i="22"/>
  <c r="S25" i="16"/>
  <c r="U37" i="26"/>
  <c r="S58" i="24"/>
  <c r="Z23" i="24"/>
  <c r="Y38" i="16"/>
  <c r="Z38" i="24"/>
  <c r="W49" i="24"/>
  <c r="Z25" i="22"/>
  <c r="S16" i="16"/>
  <c r="T43" i="20"/>
  <c r="Y22" i="16"/>
  <c r="S39" i="16"/>
  <c r="Y29" i="20"/>
  <c r="T31" i="26"/>
  <c r="S17" i="16"/>
  <c r="CL6" i="15"/>
  <c r="Z11" i="16" s="1"/>
  <c r="Y16" i="20"/>
  <c r="Y27" i="24"/>
  <c r="CN10" i="15"/>
  <c r="CL12" i="23"/>
  <c r="V44" i="20"/>
  <c r="Z46" i="18"/>
  <c r="S34" i="16"/>
  <c r="Y28" i="26"/>
  <c r="CO37" i="15"/>
  <c r="V59" i="18"/>
  <c r="Y42" i="16"/>
  <c r="Y20" i="20"/>
  <c r="Y30" i="16"/>
  <c r="S28" i="16"/>
  <c r="S13" i="16"/>
  <c r="CJ16" i="15"/>
  <c r="Z18" i="24"/>
  <c r="Z25" i="16"/>
  <c r="Z36" i="20"/>
  <c r="S11" i="24"/>
  <c r="Y23" i="24"/>
  <c r="S11" i="16"/>
  <c r="Z22" i="16"/>
  <c r="S18" i="16"/>
  <c r="S26" i="16"/>
  <c r="Z30" i="16"/>
  <c r="S21" i="16"/>
  <c r="CO13" i="25"/>
  <c r="Y19" i="16"/>
  <c r="S14" i="20"/>
  <c r="Z22" i="24"/>
  <c r="S39" i="24"/>
  <c r="Y22" i="20"/>
  <c r="S26" i="18"/>
  <c r="S16" i="24"/>
  <c r="Z18" i="16"/>
  <c r="Y41" i="16"/>
  <c r="Y23" i="16"/>
  <c r="Y35" i="24"/>
  <c r="S36" i="16"/>
  <c r="Y31" i="16"/>
  <c r="Y23" i="18"/>
  <c r="Z31" i="24"/>
  <c r="Z15" i="20"/>
  <c r="Z32" i="24"/>
  <c r="Y35" i="20"/>
  <c r="Z35" i="16"/>
  <c r="Y25" i="16"/>
  <c r="Y32" i="20"/>
  <c r="S18" i="24"/>
  <c r="S29" i="24"/>
  <c r="C32" i="20" l="1"/>
  <c r="C25" i="16"/>
  <c r="D35" i="16"/>
  <c r="C35" i="20"/>
  <c r="D32" i="24"/>
  <c r="D15" i="20"/>
  <c r="D31" i="24"/>
  <c r="C23" i="18"/>
  <c r="C31" i="16"/>
  <c r="C35" i="24"/>
  <c r="C23" i="16"/>
  <c r="C41" i="16"/>
  <c r="D18" i="16"/>
  <c r="C22" i="20"/>
  <c r="D22" i="24"/>
  <c r="C19" i="16"/>
  <c r="CS13" i="25"/>
  <c r="D30" i="16"/>
  <c r="D22" i="16"/>
  <c r="C23" i="24"/>
  <c r="D36" i="20"/>
  <c r="D25" i="16"/>
  <c r="D18" i="24"/>
  <c r="C30" i="16"/>
  <c r="C20" i="20"/>
  <c r="C42" i="16"/>
  <c r="CS37" i="15"/>
  <c r="C28" i="26"/>
  <c r="CR10" i="15"/>
  <c r="C27" i="24"/>
  <c r="C16" i="20"/>
  <c r="D11" i="16"/>
  <c r="X31" i="26"/>
  <c r="C29" i="20"/>
  <c r="C22" i="16"/>
  <c r="X43" i="20"/>
  <c r="D25" i="22"/>
  <c r="D38" i="24"/>
  <c r="C38" i="16"/>
  <c r="D23" i="24"/>
  <c r="C12" i="22"/>
  <c r="CQ28" i="17"/>
  <c r="D29" i="20"/>
  <c r="X44" i="20"/>
  <c r="C14" i="18"/>
  <c r="CS11" i="15"/>
  <c r="D19" i="24"/>
  <c r="D16" i="16"/>
  <c r="D17" i="22"/>
  <c r="D22" i="20"/>
  <c r="C22" i="24"/>
  <c r="C34" i="24"/>
  <c r="C14" i="24"/>
  <c r="C17" i="16"/>
  <c r="C21" i="16"/>
  <c r="D30" i="18"/>
  <c r="D31" i="16"/>
  <c r="D15" i="16"/>
  <c r="D13" i="26"/>
  <c r="C40" i="20"/>
  <c r="X53" i="20"/>
  <c r="CR29" i="15"/>
  <c r="D40" i="24"/>
  <c r="X59" i="20"/>
  <c r="D19" i="16"/>
  <c r="CR28" i="15"/>
  <c r="D29" i="18"/>
  <c r="C21" i="22"/>
  <c r="C20" i="16"/>
  <c r="D21" i="16"/>
  <c r="C35" i="16"/>
  <c r="D26" i="20"/>
  <c r="CR18" i="15"/>
  <c r="C29" i="22"/>
  <c r="X58" i="24"/>
  <c r="CQ24" i="15"/>
  <c r="CT34" i="15"/>
  <c r="D19" i="18"/>
  <c r="C19" i="24"/>
  <c r="D13" i="18"/>
  <c r="D35" i="20"/>
  <c r="D23" i="16"/>
  <c r="C39" i="16"/>
  <c r="C10" i="22"/>
  <c r="D15" i="22"/>
  <c r="D33" i="20"/>
  <c r="D14" i="16"/>
  <c r="D24" i="22"/>
  <c r="C24" i="16"/>
  <c r="C36" i="18"/>
  <c r="CR37" i="15"/>
  <c r="D34" i="20"/>
  <c r="D14" i="22"/>
  <c r="C36" i="20"/>
  <c r="D14" i="18"/>
  <c r="CS37" i="17"/>
  <c r="D42" i="16"/>
  <c r="C26" i="20"/>
  <c r="C17" i="20"/>
  <c r="CS26" i="23"/>
  <c r="D38" i="20"/>
  <c r="D26" i="22"/>
  <c r="D36" i="16"/>
  <c r="C11" i="20"/>
  <c r="X43" i="24"/>
  <c r="C20" i="26"/>
  <c r="CQ30" i="15"/>
  <c r="CS11" i="17"/>
  <c r="D21" i="22"/>
  <c r="C12" i="18"/>
  <c r="D20" i="26"/>
  <c r="D21" i="26"/>
  <c r="CS20" i="15"/>
  <c r="X33" i="26"/>
  <c r="C36" i="16"/>
  <c r="X50" i="20"/>
  <c r="D28" i="16"/>
  <c r="X50" i="18"/>
  <c r="CR34" i="15"/>
  <c r="CR16" i="15"/>
  <c r="CR15" i="15"/>
  <c r="D27" i="16"/>
  <c r="D28" i="24"/>
  <c r="CR33" i="19"/>
  <c r="CR17" i="15"/>
  <c r="D24" i="20"/>
  <c r="CQ23" i="19"/>
  <c r="CT9" i="17"/>
  <c r="CT30" i="17"/>
  <c r="CQ22" i="19"/>
  <c r="C24" i="18"/>
  <c r="D24" i="18"/>
  <c r="X60" i="20"/>
  <c r="CT13" i="15"/>
  <c r="C27" i="18"/>
  <c r="D28" i="26"/>
  <c r="C37" i="18"/>
  <c r="X55" i="18"/>
  <c r="C11" i="18"/>
  <c r="CS18" i="21"/>
  <c r="X56" i="18"/>
  <c r="CS23" i="17"/>
  <c r="D34" i="24"/>
  <c r="X52" i="24"/>
  <c r="CQ16" i="15"/>
  <c r="CT7" i="25"/>
  <c r="D27" i="24"/>
  <c r="X45" i="20"/>
  <c r="C18" i="24"/>
  <c r="CT6" i="21"/>
  <c r="X45" i="18"/>
  <c r="C13" i="18"/>
  <c r="D26" i="16"/>
  <c r="C40" i="16"/>
  <c r="CQ28" i="15"/>
  <c r="C31" i="18"/>
  <c r="CT32" i="15"/>
  <c r="C20" i="24"/>
  <c r="D42" i="20"/>
  <c r="C16" i="24"/>
  <c r="C29" i="24"/>
  <c r="D21" i="20"/>
  <c r="C40" i="18"/>
  <c r="D24" i="24"/>
  <c r="D16" i="22"/>
  <c r="C23" i="20"/>
  <c r="CS6" i="15"/>
  <c r="D28" i="18"/>
  <c r="CQ23" i="15"/>
  <c r="C18" i="16"/>
  <c r="C37" i="20"/>
  <c r="CT19" i="15"/>
  <c r="CR35" i="15"/>
  <c r="X43" i="26"/>
  <c r="C33" i="16"/>
  <c r="C29" i="18"/>
  <c r="C22" i="22"/>
  <c r="C26" i="16"/>
  <c r="C39" i="20"/>
  <c r="X56" i="20"/>
  <c r="D15" i="18"/>
  <c r="CT23" i="15"/>
  <c r="C17" i="22"/>
  <c r="CQ27" i="15"/>
  <c r="C41" i="18"/>
  <c r="C24" i="22"/>
  <c r="CQ17" i="21"/>
  <c r="CQ33" i="19"/>
  <c r="D29" i="26"/>
  <c r="CS21" i="23"/>
  <c r="D40" i="16"/>
  <c r="X48" i="24"/>
  <c r="CQ13" i="15"/>
  <c r="CT16" i="15"/>
  <c r="D36" i="18"/>
  <c r="CQ36" i="17"/>
  <c r="CQ18" i="19"/>
  <c r="CQ9" i="23"/>
  <c r="CQ34" i="17"/>
  <c r="CT13" i="21"/>
  <c r="CS31" i="15"/>
  <c r="CT27" i="15"/>
  <c r="CT24" i="15"/>
  <c r="CS31" i="19"/>
  <c r="CS34" i="15"/>
  <c r="CS8" i="15"/>
  <c r="D32" i="20"/>
  <c r="D39" i="16"/>
  <c r="D24" i="26"/>
  <c r="CT11" i="15"/>
  <c r="D19" i="22"/>
  <c r="D20" i="16"/>
  <c r="CS26" i="15"/>
  <c r="CS11" i="19"/>
  <c r="X57" i="24"/>
  <c r="D23" i="26"/>
  <c r="CT20" i="15"/>
  <c r="CR10" i="19"/>
  <c r="CT30" i="23"/>
  <c r="CS15" i="21"/>
  <c r="CR18" i="25"/>
  <c r="CT18" i="25"/>
  <c r="CR31" i="17"/>
  <c r="D41" i="18"/>
  <c r="C28" i="18"/>
  <c r="D11" i="26"/>
  <c r="CT10" i="21"/>
  <c r="C20" i="18"/>
  <c r="C34" i="16"/>
  <c r="D38" i="16"/>
  <c r="C12" i="16"/>
  <c r="C32" i="16"/>
  <c r="C15" i="20"/>
  <c r="D16" i="18"/>
  <c r="CT6" i="15"/>
  <c r="CT12" i="15"/>
  <c r="CQ15" i="15"/>
  <c r="X59" i="18"/>
  <c r="C38" i="20"/>
  <c r="X53" i="18"/>
  <c r="D32" i="18"/>
  <c r="CQ6" i="15"/>
  <c r="C42" i="24"/>
  <c r="C13" i="16"/>
  <c r="C20" i="22"/>
  <c r="C19" i="22"/>
  <c r="D19" i="26"/>
  <c r="CR21" i="15"/>
  <c r="D37" i="24"/>
  <c r="CR20" i="15"/>
  <c r="CQ22" i="15"/>
  <c r="CR23" i="15"/>
  <c r="X54" i="24"/>
  <c r="CT14" i="15"/>
  <c r="C40" i="24"/>
  <c r="D20" i="24"/>
  <c r="C28" i="22"/>
  <c r="CR19" i="21"/>
  <c r="CQ10" i="17"/>
  <c r="CR23" i="21"/>
  <c r="CR11" i="21"/>
  <c r="CR31" i="15"/>
  <c r="CR7" i="15"/>
  <c r="CR6" i="21"/>
  <c r="CR25" i="21"/>
  <c r="C14" i="22"/>
  <c r="CQ9" i="15"/>
  <c r="CT21" i="15"/>
  <c r="D20" i="18"/>
  <c r="CT37" i="15"/>
  <c r="C37" i="24"/>
  <c r="D41" i="20"/>
  <c r="CR9" i="15"/>
  <c r="C13" i="22"/>
  <c r="D17" i="18"/>
  <c r="D18" i="20"/>
  <c r="C15" i="26"/>
  <c r="C10" i="26"/>
  <c r="CT12" i="25"/>
  <c r="CT18" i="15"/>
  <c r="C23" i="22"/>
  <c r="C28" i="16"/>
  <c r="D28" i="22"/>
  <c r="D20" i="20"/>
  <c r="D23" i="18"/>
  <c r="C30" i="18"/>
  <c r="C31" i="24"/>
  <c r="CS13" i="15"/>
  <c r="CS29" i="15"/>
  <c r="X52" i="20"/>
  <c r="D27" i="26"/>
  <c r="D41" i="16"/>
  <c r="D37" i="16"/>
  <c r="C41" i="24"/>
  <c r="D12" i="22"/>
  <c r="C14" i="16"/>
  <c r="CT29" i="15"/>
  <c r="C16" i="26"/>
  <c r="X48" i="20"/>
  <c r="D37" i="20"/>
  <c r="CS22" i="15"/>
  <c r="X54" i="18"/>
  <c r="D33" i="16"/>
  <c r="C38" i="24"/>
  <c r="CQ31" i="15"/>
  <c r="CQ7" i="23"/>
  <c r="D16" i="20"/>
  <c r="CQ36" i="15"/>
  <c r="C21" i="18"/>
  <c r="C26" i="18"/>
  <c r="D14" i="26"/>
  <c r="CT23" i="19"/>
  <c r="CS24" i="15"/>
  <c r="D35" i="24"/>
  <c r="CQ21" i="17"/>
  <c r="D35" i="18"/>
  <c r="CT15" i="19"/>
  <c r="CQ6" i="21"/>
  <c r="X40" i="26"/>
  <c r="CR27" i="19"/>
  <c r="CS10" i="21"/>
  <c r="X48" i="18"/>
  <c r="CS16" i="17"/>
  <c r="CT24" i="17"/>
  <c r="CS33" i="15"/>
  <c r="D12" i="16"/>
  <c r="D25" i="26"/>
  <c r="C35" i="18"/>
  <c r="C37" i="16"/>
  <c r="CT23" i="21"/>
  <c r="D17" i="20"/>
  <c r="D22" i="18"/>
  <c r="CS34" i="17"/>
  <c r="CR18" i="23"/>
  <c r="CR30" i="15"/>
  <c r="D20" i="22"/>
  <c r="D23" i="22"/>
  <c r="CQ8" i="21"/>
  <c r="D39" i="18"/>
  <c r="CS22" i="19"/>
  <c r="CS24" i="17"/>
  <c r="CQ16" i="25"/>
  <c r="D11" i="22"/>
  <c r="CT30" i="15"/>
  <c r="CT7" i="23"/>
  <c r="CT10" i="17"/>
  <c r="CS15" i="23"/>
  <c r="CR25" i="15"/>
  <c r="C34" i="18"/>
  <c r="D25" i="20"/>
  <c r="C12" i="24"/>
  <c r="CS14" i="23"/>
  <c r="CT28" i="15"/>
  <c r="X47" i="18"/>
  <c r="CQ27" i="19"/>
  <c r="CT22" i="19"/>
  <c r="CT12" i="19"/>
  <c r="CS7" i="19"/>
  <c r="CR8" i="15"/>
  <c r="D21" i="18"/>
  <c r="C32" i="18"/>
  <c r="X51" i="20"/>
  <c r="C17" i="26"/>
  <c r="D23" i="20"/>
  <c r="CR34" i="17"/>
  <c r="C39" i="18"/>
  <c r="C11" i="24"/>
  <c r="CS21" i="15"/>
  <c r="CS32" i="15"/>
  <c r="X46" i="26"/>
  <c r="CR22" i="15"/>
  <c r="CQ20" i="15"/>
  <c r="X50" i="24"/>
  <c r="X36" i="26"/>
  <c r="CQ18" i="17"/>
  <c r="CQ10" i="19"/>
  <c r="CS8" i="25"/>
  <c r="CQ11" i="15"/>
  <c r="C21" i="26"/>
  <c r="X60" i="18"/>
  <c r="CS29" i="23"/>
  <c r="CR6" i="17"/>
  <c r="CR37" i="19"/>
  <c r="D18" i="18"/>
  <c r="CT35" i="15"/>
  <c r="D29" i="22"/>
  <c r="CQ12" i="17"/>
  <c r="CS9" i="21"/>
  <c r="CT25" i="15"/>
  <c r="CT9" i="23"/>
  <c r="CQ34" i="19"/>
  <c r="CT18" i="21"/>
  <c r="CS23" i="21"/>
  <c r="X55" i="20"/>
  <c r="CT14" i="17"/>
  <c r="CS24" i="23"/>
  <c r="D18" i="26"/>
  <c r="CQ18" i="23"/>
  <c r="X59" i="24"/>
  <c r="X51" i="24"/>
  <c r="CT27" i="19"/>
  <c r="X46" i="18"/>
  <c r="C36" i="24"/>
  <c r="CS23" i="15"/>
  <c r="CQ37" i="15"/>
  <c r="D21" i="24"/>
  <c r="C16" i="16"/>
  <c r="CR19" i="15"/>
  <c r="X47" i="24"/>
  <c r="CQ35" i="23"/>
  <c r="C27" i="22"/>
  <c r="CQ26" i="15"/>
  <c r="CR12" i="21"/>
  <c r="CQ9" i="25"/>
  <c r="C13" i="24"/>
  <c r="D37" i="18"/>
  <c r="C11" i="16"/>
  <c r="C25" i="20"/>
  <c r="X57" i="18"/>
  <c r="X47" i="20"/>
  <c r="C11" i="26"/>
  <c r="CR6" i="15"/>
  <c r="C33" i="24"/>
  <c r="X49" i="18"/>
  <c r="CS9" i="15"/>
  <c r="CR24" i="15"/>
  <c r="CS20" i="17"/>
  <c r="D22" i="22"/>
  <c r="CR11" i="17"/>
  <c r="CS18" i="15"/>
  <c r="CT33" i="15"/>
  <c r="D27" i="22"/>
  <c r="X53" i="24"/>
  <c r="CQ35" i="17"/>
  <c r="X37" i="26"/>
  <c r="CR16" i="17"/>
  <c r="CR14" i="17"/>
  <c r="C38" i="18"/>
  <c r="D16" i="24"/>
  <c r="C16" i="22"/>
  <c r="CT12" i="17"/>
  <c r="D36" i="24"/>
  <c r="CT31" i="15"/>
  <c r="CQ32" i="17"/>
  <c r="CR19" i="23"/>
  <c r="CT33" i="17"/>
  <c r="CR8" i="19"/>
  <c r="CR21" i="23"/>
  <c r="D12" i="20"/>
  <c r="CR26" i="23"/>
  <c r="CQ10" i="21"/>
  <c r="C24" i="26"/>
  <c r="D38" i="18"/>
  <c r="X30" i="26"/>
  <c r="CR13" i="17"/>
  <c r="D31" i="18"/>
  <c r="C39" i="24"/>
  <c r="C29" i="26"/>
  <c r="X44" i="26"/>
  <c r="CT28" i="23"/>
  <c r="X44" i="18"/>
  <c r="CS16" i="25"/>
  <c r="CS22" i="17"/>
  <c r="C15" i="22"/>
  <c r="D26" i="24"/>
  <c r="X44" i="24"/>
  <c r="D11" i="18"/>
  <c r="CQ7" i="15"/>
  <c r="D28" i="20"/>
  <c r="CS14" i="21"/>
  <c r="D25" i="18"/>
  <c r="CQ18" i="15"/>
  <c r="D12" i="18"/>
  <c r="C13" i="20"/>
  <c r="CT15" i="15"/>
  <c r="CT13" i="17"/>
  <c r="CQ8" i="23"/>
  <c r="CT25" i="17"/>
  <c r="CT20" i="17"/>
  <c r="D11" i="20"/>
  <c r="C24" i="24"/>
  <c r="C18" i="18"/>
  <c r="D39" i="24"/>
  <c r="C11" i="22"/>
  <c r="D42" i="18"/>
  <c r="CQ8" i="19"/>
  <c r="CT31" i="17"/>
  <c r="CR21" i="17"/>
  <c r="D15" i="26"/>
  <c r="CT37" i="23"/>
  <c r="X49" i="24"/>
  <c r="C19" i="18"/>
  <c r="CQ22" i="23"/>
  <c r="CR8" i="21"/>
  <c r="CT17" i="25"/>
  <c r="CT28" i="19"/>
  <c r="CS14" i="25"/>
  <c r="C18" i="22"/>
  <c r="CS19" i="17"/>
  <c r="X42" i="26"/>
  <c r="C15" i="18"/>
  <c r="X43" i="16"/>
  <c r="C14" i="20"/>
  <c r="D13" i="20"/>
  <c r="CR11" i="15"/>
  <c r="C26" i="26"/>
  <c r="CS18" i="25"/>
  <c r="D15" i="24"/>
  <c r="CQ17" i="19"/>
  <c r="CT14" i="21"/>
  <c r="CT15" i="17"/>
  <c r="D10" i="26"/>
  <c r="C31" i="20"/>
  <c r="CR12" i="15"/>
  <c r="CQ25" i="15"/>
  <c r="X38" i="26"/>
  <c r="CS25" i="15"/>
  <c r="CT10" i="15"/>
  <c r="D13" i="22"/>
  <c r="D17" i="16"/>
  <c r="CQ21" i="15"/>
  <c r="X43" i="18"/>
  <c r="X45" i="26"/>
  <c r="C24" i="20"/>
  <c r="C25" i="18"/>
  <c r="CR33" i="15"/>
  <c r="C42" i="18"/>
  <c r="D40" i="18"/>
  <c r="CQ6" i="23"/>
  <c r="CS12" i="25"/>
  <c r="D19" i="20"/>
  <c r="D33" i="24"/>
  <c r="C15" i="24"/>
  <c r="CR28" i="23"/>
  <c r="CS8" i="19"/>
  <c r="CT11" i="23"/>
  <c r="CR21" i="19"/>
  <c r="D18" i="22"/>
  <c r="C23" i="26"/>
  <c r="CS27" i="19"/>
  <c r="CQ24" i="17"/>
  <c r="CS24" i="25"/>
  <c r="CS30" i="19"/>
  <c r="CR16" i="21"/>
  <c r="CT11" i="21"/>
  <c r="D26" i="18"/>
  <c r="CT9" i="15"/>
  <c r="C12" i="20"/>
  <c r="CS12" i="23"/>
  <c r="CQ29" i="19"/>
  <c r="C33" i="20"/>
  <c r="CQ26" i="23"/>
  <c r="CR18" i="17"/>
  <c r="D42" i="24"/>
  <c r="CQ14" i="15"/>
  <c r="C25" i="26"/>
  <c r="C28" i="24"/>
  <c r="C14" i="26"/>
  <c r="CS8" i="21"/>
  <c r="D39" i="20"/>
  <c r="CR6" i="23"/>
  <c r="CQ7" i="21"/>
  <c r="CQ14" i="19"/>
  <c r="CQ15" i="19"/>
  <c r="CR26" i="15"/>
  <c r="CT21" i="23"/>
  <c r="X57" i="20"/>
  <c r="CR14" i="23"/>
  <c r="CQ9" i="19"/>
  <c r="CQ24" i="19"/>
  <c r="D30" i="20"/>
  <c r="CT16" i="23"/>
  <c r="CQ15" i="23"/>
  <c r="CT13" i="19"/>
  <c r="CR9" i="19"/>
  <c r="X58" i="20"/>
  <c r="X46" i="24"/>
  <c r="CQ12" i="21"/>
  <c r="CT6" i="25"/>
  <c r="CS19" i="15"/>
  <c r="CQ14" i="21"/>
  <c r="CT17" i="15"/>
  <c r="CQ16" i="21"/>
  <c r="CS14" i="17"/>
  <c r="C25" i="24"/>
  <c r="CR9" i="23"/>
  <c r="CT18" i="23"/>
  <c r="X55" i="24"/>
  <c r="X39" i="26"/>
  <c r="CQ31" i="19"/>
  <c r="CT25" i="23"/>
  <c r="CQ20" i="17"/>
  <c r="CQ23" i="25"/>
  <c r="D16" i="26"/>
  <c r="CS19" i="21"/>
  <c r="CR22" i="21"/>
  <c r="CT25" i="21"/>
  <c r="CQ10" i="25"/>
  <c r="CS6" i="21"/>
  <c r="X34" i="26"/>
  <c r="CQ17" i="17"/>
  <c r="C18" i="26"/>
  <c r="CT24" i="21"/>
  <c r="CT29" i="23"/>
  <c r="CT37" i="19"/>
  <c r="CS18" i="19"/>
  <c r="D13" i="24"/>
  <c r="CS23" i="25"/>
  <c r="D34" i="18"/>
  <c r="CQ10" i="15"/>
  <c r="CQ15" i="17"/>
  <c r="D33" i="18"/>
  <c r="C33" i="18"/>
  <c r="CS13" i="21"/>
  <c r="CS12" i="15"/>
  <c r="CT36" i="15"/>
  <c r="CT9" i="25"/>
  <c r="CT10" i="23"/>
  <c r="CS30" i="15"/>
  <c r="CQ23" i="21"/>
  <c r="CT13" i="25"/>
  <c r="CR16" i="23"/>
  <c r="D41" i="24"/>
  <c r="CR20" i="19"/>
  <c r="CT8" i="17"/>
  <c r="CR6" i="19"/>
  <c r="CT26" i="15"/>
  <c r="CR32" i="15"/>
  <c r="CR35" i="17"/>
  <c r="CQ20" i="25"/>
  <c r="X51" i="18"/>
  <c r="C27" i="20"/>
  <c r="CQ17" i="15"/>
  <c r="CT17" i="23"/>
  <c r="CQ16" i="17"/>
  <c r="CS18" i="17"/>
  <c r="CQ18" i="21"/>
  <c r="CR22" i="23"/>
  <c r="CS16" i="21"/>
  <c r="CS14" i="15"/>
  <c r="CS7" i="17"/>
  <c r="CS28" i="15"/>
  <c r="CQ8" i="25"/>
  <c r="CR27" i="15"/>
  <c r="CQ12" i="19"/>
  <c r="CR28" i="17"/>
  <c r="CT33" i="19"/>
  <c r="CQ31" i="17"/>
  <c r="CR19" i="17"/>
  <c r="CR34" i="19"/>
  <c r="CR14" i="21"/>
  <c r="CS7" i="21"/>
  <c r="CS36" i="17"/>
  <c r="CS11" i="25"/>
  <c r="CQ11" i="17"/>
  <c r="CT33" i="23"/>
  <c r="CT16" i="19"/>
  <c r="CS19" i="23"/>
  <c r="CR20" i="17"/>
  <c r="CS31" i="23"/>
  <c r="CS32" i="23"/>
  <c r="CS29" i="17"/>
  <c r="CQ13" i="19"/>
  <c r="C13" i="26"/>
  <c r="CS6" i="25"/>
  <c r="CT27" i="17"/>
  <c r="CQ22" i="25"/>
  <c r="CS12" i="19"/>
  <c r="X32" i="26"/>
  <c r="D17" i="26"/>
  <c r="D25" i="24"/>
  <c r="D22" i="26"/>
  <c r="C21" i="20"/>
  <c r="CS28" i="19"/>
  <c r="CQ25" i="25"/>
  <c r="CQ23" i="23"/>
  <c r="CQ6" i="25"/>
  <c r="CS10" i="17"/>
  <c r="CR34" i="23"/>
  <c r="CT13" i="23"/>
  <c r="CR23" i="23"/>
  <c r="CS16" i="23"/>
  <c r="CT19" i="17"/>
  <c r="CS15" i="17"/>
  <c r="D27" i="18"/>
  <c r="X46" i="20"/>
  <c r="X54" i="20"/>
  <c r="CQ19" i="15"/>
  <c r="C16" i="18"/>
  <c r="CS15" i="15"/>
  <c r="CQ32" i="15"/>
  <c r="CQ27" i="23"/>
  <c r="CR9" i="25"/>
  <c r="CS10" i="23"/>
  <c r="CR13" i="15"/>
  <c r="CQ14" i="17"/>
  <c r="CQ13" i="21"/>
  <c r="X47" i="26"/>
  <c r="CR11" i="25"/>
  <c r="CQ37" i="17"/>
  <c r="CT36" i="17"/>
  <c r="CT31" i="19"/>
  <c r="CQ33" i="17"/>
  <c r="CS6" i="19"/>
  <c r="CT29" i="19"/>
  <c r="CS20" i="21"/>
  <c r="CR15" i="19"/>
  <c r="CR29" i="19"/>
  <c r="CQ28" i="23"/>
  <c r="CQ25" i="21"/>
  <c r="CQ33" i="23"/>
  <c r="CQ35" i="19"/>
  <c r="CT19" i="21"/>
  <c r="CR31" i="23"/>
  <c r="CS25" i="23"/>
  <c r="CT17" i="21"/>
  <c r="CR25" i="25"/>
  <c r="CT15" i="21"/>
  <c r="C12" i="26"/>
  <c r="CQ12" i="23"/>
  <c r="CS28" i="23"/>
  <c r="CR11" i="23"/>
  <c r="X56" i="24"/>
  <c r="CQ32" i="19"/>
  <c r="CT20" i="21"/>
  <c r="CS26" i="19"/>
  <c r="CR30" i="19"/>
  <c r="CT18" i="17"/>
  <c r="CT22" i="15"/>
  <c r="CR32" i="23"/>
  <c r="CQ33" i="15"/>
  <c r="CS7" i="15"/>
  <c r="C25" i="22"/>
  <c r="X49" i="20"/>
  <c r="CS32" i="17"/>
  <c r="D40" i="20"/>
  <c r="CQ26" i="17"/>
  <c r="CS36" i="19"/>
  <c r="C30" i="24"/>
  <c r="D29" i="24"/>
  <c r="X60" i="24"/>
  <c r="CT27" i="23"/>
  <c r="CQ35" i="15"/>
  <c r="CS7" i="25"/>
  <c r="CT11" i="17"/>
  <c r="CS15" i="19"/>
  <c r="CR30" i="17"/>
  <c r="CT8" i="15"/>
  <c r="C41" i="20"/>
  <c r="CS16" i="15"/>
  <c r="CT20" i="23"/>
  <c r="CR14" i="15"/>
  <c r="CS21" i="25"/>
  <c r="C18" i="20"/>
  <c r="CR11" i="19"/>
  <c r="CT31" i="23"/>
  <c r="CS10" i="25"/>
  <c r="X35" i="26"/>
  <c r="CS33" i="23"/>
  <c r="CT8" i="19"/>
  <c r="CS17" i="23"/>
  <c r="CR35" i="23"/>
  <c r="CS17" i="21"/>
  <c r="CS30" i="17"/>
  <c r="CR16" i="25"/>
  <c r="CT15" i="25"/>
  <c r="CT20" i="25"/>
  <c r="CQ16" i="23"/>
  <c r="CS25" i="21"/>
  <c r="CQ21" i="25"/>
  <c r="CQ32" i="23"/>
  <c r="C28" i="20"/>
  <c r="CT14" i="19"/>
  <c r="CQ17" i="23"/>
  <c r="CQ34" i="23"/>
  <c r="CT17" i="17"/>
  <c r="CS25" i="17"/>
  <c r="CS23" i="19"/>
  <c r="CQ8" i="15"/>
  <c r="CR15" i="25"/>
  <c r="CQ19" i="19"/>
  <c r="CT30" i="19"/>
  <c r="CQ34" i="15"/>
  <c r="CT10" i="19"/>
  <c r="CS35" i="23"/>
  <c r="CR23" i="17"/>
  <c r="CR7" i="17"/>
  <c r="CT6" i="19"/>
  <c r="CS35" i="15"/>
  <c r="CT36" i="23"/>
  <c r="CQ8" i="17"/>
  <c r="CQ11" i="21"/>
  <c r="CT32" i="17"/>
  <c r="CQ23" i="17"/>
  <c r="CT34" i="19"/>
  <c r="CS35" i="17"/>
  <c r="CT16" i="25"/>
  <c r="CQ11" i="23"/>
  <c r="CS11" i="21"/>
  <c r="CT16" i="17"/>
  <c r="CS37" i="23"/>
  <c r="C30" i="20"/>
  <c r="CS36" i="15"/>
  <c r="C26" i="22"/>
  <c r="CR31" i="19"/>
  <c r="CT22" i="17"/>
  <c r="CR33" i="17"/>
  <c r="CQ13" i="25"/>
  <c r="CQ22" i="21"/>
  <c r="CQ14" i="25"/>
  <c r="CR12" i="25"/>
  <c r="CT14" i="25"/>
  <c r="CT12" i="21"/>
  <c r="CQ15" i="21"/>
  <c r="CT24" i="23"/>
  <c r="CS36" i="23"/>
  <c r="CS18" i="23"/>
  <c r="CQ30" i="17"/>
  <c r="CT34" i="23"/>
  <c r="CQ14" i="23"/>
  <c r="CQ13" i="17"/>
  <c r="CT15" i="23"/>
  <c r="CR15" i="21"/>
  <c r="CR20" i="23"/>
  <c r="CR14" i="25"/>
  <c r="CT24" i="25"/>
  <c r="CT26" i="17"/>
  <c r="CQ11" i="19"/>
  <c r="CS10" i="15"/>
  <c r="CT26" i="23"/>
  <c r="CT22" i="23"/>
  <c r="CQ29" i="23"/>
  <c r="CR20" i="25"/>
  <c r="CR9" i="17"/>
  <c r="CQ29" i="15"/>
  <c r="CS27" i="23"/>
  <c r="C27" i="26"/>
  <c r="CT7" i="17"/>
  <c r="CS9" i="19"/>
  <c r="CS34" i="23"/>
  <c r="CS24" i="21"/>
  <c r="CS22" i="21"/>
  <c r="CT26" i="19"/>
  <c r="CR18" i="19"/>
  <c r="D14" i="20"/>
  <c r="CR17" i="23"/>
  <c r="CS12" i="21"/>
  <c r="CS25" i="25"/>
  <c r="CS31" i="17"/>
  <c r="CS12" i="17"/>
  <c r="CS28" i="17"/>
  <c r="CS34" i="19"/>
  <c r="CR36" i="17"/>
  <c r="X45" i="24"/>
  <c r="CR23" i="25"/>
  <c r="CR24" i="25"/>
  <c r="CT19" i="23"/>
  <c r="CQ26" i="19"/>
  <c r="CQ21" i="21"/>
  <c r="CT25" i="19"/>
  <c r="CR22" i="19"/>
  <c r="CQ36" i="19"/>
  <c r="CR36" i="19"/>
  <c r="X58" i="18"/>
  <c r="CQ22" i="17"/>
  <c r="CS17" i="17"/>
  <c r="CQ36" i="23"/>
  <c r="CS9" i="25"/>
  <c r="CR7" i="23"/>
  <c r="CT35" i="19"/>
  <c r="CR25" i="17"/>
  <c r="CR8" i="25"/>
  <c r="CT34" i="17"/>
  <c r="CQ19" i="23"/>
  <c r="CR24" i="17"/>
  <c r="X52" i="18"/>
  <c r="CQ9" i="17"/>
  <c r="CQ10" i="23"/>
  <c r="CQ17" i="25"/>
  <c r="CR26" i="17"/>
  <c r="CR27" i="23"/>
  <c r="CR18" i="21"/>
  <c r="CR19" i="19"/>
  <c r="CS33" i="17"/>
  <c r="CQ30" i="23"/>
  <c r="CQ20" i="19"/>
  <c r="CQ16" i="19"/>
  <c r="CR9" i="21"/>
  <c r="CS37" i="19"/>
  <c r="CQ37" i="19"/>
  <c r="CS20" i="25"/>
  <c r="CT8" i="21"/>
  <c r="CS14" i="19"/>
  <c r="CQ25" i="17"/>
  <c r="CT16" i="21"/>
  <c r="CS19" i="19"/>
  <c r="CS21" i="19"/>
  <c r="CQ31" i="23"/>
  <c r="CR7" i="19"/>
  <c r="CR21" i="21"/>
  <c r="CQ11" i="25"/>
  <c r="CQ24" i="25"/>
  <c r="CS30" i="23"/>
  <c r="CQ6" i="17"/>
  <c r="CS13" i="19"/>
  <c r="CT7" i="21"/>
  <c r="CR37" i="17"/>
  <c r="CR12" i="19"/>
  <c r="CT36" i="19"/>
  <c r="CR6" i="25"/>
  <c r="C42" i="20"/>
  <c r="CT37" i="17"/>
  <c r="CT22" i="21"/>
  <c r="CS29" i="19"/>
  <c r="C19" i="26"/>
  <c r="CT35" i="17"/>
  <c r="CR14" i="19"/>
  <c r="CR17" i="25"/>
  <c r="CQ12" i="15"/>
  <c r="CT10" i="25"/>
  <c r="CR26" i="19"/>
  <c r="CR7" i="25"/>
  <c r="CT9" i="21"/>
  <c r="CQ24" i="23"/>
  <c r="CR12" i="17"/>
  <c r="CQ24" i="21"/>
  <c r="CT28" i="17"/>
  <c r="CR33" i="23"/>
  <c r="CR20" i="21"/>
  <c r="CS26" i="17"/>
  <c r="CT6" i="17"/>
  <c r="CS8" i="17"/>
  <c r="CQ13" i="23"/>
  <c r="CT19" i="25"/>
  <c r="CT8" i="23"/>
  <c r="CR15" i="17"/>
  <c r="CS27" i="15"/>
  <c r="CS24" i="19"/>
  <c r="CR17" i="19"/>
  <c r="CQ7" i="17"/>
  <c r="CQ27" i="17"/>
  <c r="CS21" i="21"/>
  <c r="CS22" i="25"/>
  <c r="CQ30" i="19"/>
  <c r="CS13" i="17"/>
  <c r="CT23" i="25"/>
  <c r="CS35" i="19"/>
  <c r="CS6" i="23"/>
  <c r="CQ6" i="19"/>
  <c r="CT35" i="23"/>
  <c r="CT8" i="25"/>
  <c r="CT32" i="23"/>
  <c r="CR29" i="17"/>
  <c r="CS17" i="15"/>
  <c r="CQ25" i="19"/>
  <c r="CR13" i="25"/>
  <c r="CR24" i="19"/>
  <c r="CR13" i="21"/>
  <c r="CT25" i="25"/>
  <c r="CS27" i="17"/>
  <c r="CR24" i="21"/>
  <c r="CQ28" i="19"/>
  <c r="CQ25" i="23"/>
  <c r="CQ20" i="23"/>
  <c r="CT23" i="23"/>
  <c r="CQ18" i="25"/>
  <c r="CR13" i="23"/>
  <c r="CT21" i="17"/>
  <c r="CS25" i="19"/>
  <c r="CS9" i="17"/>
  <c r="CR12" i="23"/>
  <c r="X41" i="26"/>
  <c r="CR16" i="19"/>
  <c r="CS20" i="23"/>
  <c r="CT7" i="19"/>
  <c r="CR28" i="19"/>
  <c r="CR22" i="25"/>
  <c r="CQ15" i="25"/>
  <c r="CS16" i="19"/>
  <c r="CR13" i="19"/>
  <c r="CR37" i="23"/>
  <c r="CS20" i="19"/>
  <c r="CS23" i="23"/>
  <c r="CR19" i="25"/>
  <c r="CR32" i="17"/>
  <c r="CT23" i="17"/>
  <c r="CS9" i="23"/>
  <c r="CS8" i="23"/>
  <c r="CR21" i="25"/>
  <c r="CR17" i="17"/>
  <c r="CQ29" i="17"/>
  <c r="CT21" i="25"/>
  <c r="CQ19" i="17"/>
  <c r="CT17" i="19"/>
  <c r="CT6" i="23"/>
  <c r="CS33" i="19"/>
  <c r="CR30" i="23"/>
  <c r="CQ21" i="23"/>
  <c r="CR35" i="19"/>
  <c r="CR17" i="21"/>
  <c r="CR10" i="21"/>
  <c r="CT20" i="19"/>
  <c r="CS7" i="23"/>
  <c r="CT12" i="23"/>
  <c r="CQ7" i="19"/>
  <c r="C22" i="26"/>
  <c r="CR15" i="23"/>
  <c r="D12" i="26"/>
  <c r="CS19" i="25"/>
  <c r="CR22" i="17"/>
  <c r="CT24" i="19"/>
  <c r="CS10" i="19"/>
  <c r="CT7" i="15"/>
  <c r="CQ20" i="21"/>
  <c r="CT21" i="21"/>
  <c r="CR10" i="23"/>
  <c r="CR8" i="23"/>
  <c r="CT21" i="19"/>
  <c r="CT29" i="17"/>
  <c r="CQ19" i="25"/>
  <c r="CR27" i="17"/>
  <c r="CS13" i="23"/>
  <c r="CQ19" i="21"/>
  <c r="CQ9" i="21"/>
  <c r="CT9" i="19"/>
  <c r="CT11" i="19"/>
  <c r="CQ37" i="23"/>
  <c r="CR29" i="23"/>
  <c r="CR25" i="19"/>
  <c r="CR8" i="17"/>
  <c r="CS17" i="25"/>
  <c r="CT14" i="23"/>
  <c r="CR10" i="25"/>
  <c r="CR36" i="23"/>
  <c r="CR25" i="23"/>
  <c r="CT18" i="19"/>
  <c r="CS21" i="17"/>
  <c r="CT19" i="19"/>
  <c r="CR24" i="23"/>
  <c r="CS22" i="23"/>
  <c r="CR36" i="15"/>
  <c r="CS6" i="17"/>
  <c r="CT22" i="25"/>
  <c r="CS15" i="25"/>
  <c r="CQ7" i="25"/>
  <c r="CQ21" i="19"/>
  <c r="CS11" i="23"/>
  <c r="CT11" i="25"/>
  <c r="CS32" i="19"/>
  <c r="CR7" i="21"/>
  <c r="CR23" i="19"/>
  <c r="CR10" i="17"/>
  <c r="CQ12" i="25"/>
  <c r="CS17" i="19"/>
  <c r="CR32" i="19"/>
  <c r="CT32" i="19"/>
  <c r="V17" i="26"/>
  <c r="Z17" i="24"/>
  <c r="Y15" i="16"/>
  <c r="Y34" i="20"/>
  <c r="W35" i="18"/>
  <c r="T21" i="16"/>
  <c r="Y29" i="16"/>
  <c r="W24" i="16"/>
  <c r="T32" i="16"/>
  <c r="T38" i="20"/>
  <c r="T41" i="18"/>
  <c r="W17" i="22"/>
  <c r="V36" i="20"/>
  <c r="W35" i="24"/>
  <c r="W22" i="26"/>
  <c r="T11" i="16"/>
  <c r="U25" i="16"/>
  <c r="W19" i="16"/>
  <c r="Y21" i="24"/>
  <c r="U15" i="22"/>
  <c r="U29" i="22"/>
  <c r="U14" i="16"/>
  <c r="W23" i="16"/>
  <c r="T12" i="24"/>
  <c r="T10" i="22"/>
  <c r="S38" i="18"/>
  <c r="V38" i="16"/>
  <c r="V39" i="18"/>
  <c r="Z24" i="16"/>
  <c r="V20" i="24"/>
  <c r="W33" i="16"/>
  <c r="W17" i="20"/>
  <c r="U39" i="18"/>
  <c r="V37" i="16"/>
  <c r="V12" i="26"/>
  <c r="V13" i="22"/>
  <c r="Y22" i="18"/>
  <c r="W22" i="22"/>
  <c r="V29" i="24"/>
  <c r="T13" i="26"/>
  <c r="U11" i="16"/>
  <c r="U29" i="16"/>
  <c r="V23" i="16"/>
  <c r="T40" i="18"/>
  <c r="U19" i="18"/>
  <c r="W17" i="18"/>
  <c r="U24" i="24"/>
  <c r="W33" i="24"/>
  <c r="T12" i="16"/>
  <c r="T23" i="16"/>
  <c r="W18" i="18"/>
  <c r="Y17" i="18"/>
  <c r="W36" i="18"/>
  <c r="Y26" i="24"/>
  <c r="U12" i="22"/>
  <c r="W18" i="22"/>
  <c r="U17" i="16"/>
  <c r="W15" i="16"/>
  <c r="U38" i="16"/>
  <c r="V16" i="26"/>
  <c r="U33" i="24"/>
  <c r="V28" i="26"/>
  <c r="T34" i="20"/>
  <c r="T11" i="22"/>
  <c r="U31" i="16"/>
  <c r="T14" i="20"/>
  <c r="T20" i="24"/>
  <c r="T18" i="22"/>
  <c r="T27" i="26"/>
  <c r="W29" i="22"/>
  <c r="T22" i="18"/>
  <c r="W42" i="20"/>
  <c r="W13" i="26"/>
  <c r="W17" i="26"/>
  <c r="W13" i="18"/>
  <c r="U40" i="18"/>
  <c r="T22" i="16"/>
  <c r="T22" i="22"/>
  <c r="V12" i="18"/>
  <c r="T17" i="20"/>
  <c r="U24" i="18"/>
  <c r="V41" i="18"/>
  <c r="W21" i="20"/>
  <c r="V36" i="24"/>
  <c r="V17" i="20"/>
  <c r="T28" i="24"/>
  <c r="W18" i="24"/>
  <c r="W24" i="18"/>
  <c r="T37" i="16"/>
  <c r="U18" i="16"/>
  <c r="U15" i="26"/>
  <c r="T38" i="18"/>
  <c r="U20" i="20"/>
  <c r="T38" i="24"/>
  <c r="V30" i="24"/>
  <c r="U35" i="20"/>
  <c r="T38" i="16"/>
  <c r="V37" i="18"/>
  <c r="T40" i="16"/>
  <c r="S28" i="18"/>
  <c r="V21" i="16"/>
  <c r="U40" i="24"/>
  <c r="W19" i="26"/>
  <c r="T25" i="26"/>
  <c r="T22" i="24"/>
  <c r="V28" i="20"/>
  <c r="W35" i="20"/>
  <c r="U28" i="18"/>
  <c r="W41" i="24"/>
  <c r="T28" i="18"/>
  <c r="T16" i="24"/>
  <c r="W27" i="18"/>
  <c r="T18" i="26"/>
  <c r="T19" i="22"/>
  <c r="T35" i="18"/>
  <c r="W20" i="24"/>
  <c r="W28" i="26"/>
  <c r="W31" i="24"/>
  <c r="U14" i="18"/>
  <c r="W12" i="18"/>
  <c r="V26" i="22"/>
  <c r="U22" i="24"/>
  <c r="V17" i="18"/>
  <c r="T31" i="20"/>
  <c r="T41" i="20"/>
  <c r="V22" i="18"/>
  <c r="W40" i="20"/>
  <c r="T24" i="24"/>
  <c r="T15" i="24"/>
  <c r="U22" i="22"/>
  <c r="T25" i="20"/>
  <c r="T42" i="20"/>
  <c r="T30" i="18"/>
  <c r="T36" i="24"/>
  <c r="T28" i="26"/>
  <c r="W11" i="22"/>
  <c r="W41" i="20"/>
  <c r="W26" i="22"/>
  <c r="U19" i="20"/>
  <c r="U31" i="20"/>
  <c r="U17" i="18"/>
  <c r="U24" i="22"/>
  <c r="T18" i="24"/>
  <c r="V32" i="16"/>
  <c r="T32" i="18"/>
  <c r="V18" i="18"/>
  <c r="T11" i="20"/>
  <c r="U34" i="18"/>
  <c r="U29" i="20"/>
  <c r="U28" i="22"/>
  <c r="W28" i="24"/>
  <c r="V30" i="20"/>
  <c r="U21" i="20"/>
  <c r="U26" i="26"/>
  <c r="U42" i="24"/>
  <c r="U37" i="18"/>
  <c r="U25" i="26"/>
  <c r="T24" i="18"/>
  <c r="U35" i="24"/>
  <c r="U14" i="22"/>
  <c r="T12" i="20"/>
  <c r="V23" i="26"/>
  <c r="W12" i="16"/>
  <c r="U13" i="24"/>
  <c r="U32" i="18"/>
  <c r="W14" i="20"/>
  <c r="U30" i="20"/>
  <c r="U14" i="26"/>
  <c r="V26" i="18"/>
  <c r="U41" i="16"/>
  <c r="T11" i="26"/>
  <c r="V37" i="20"/>
  <c r="T16" i="26"/>
  <c r="T39" i="16"/>
  <c r="U38" i="18"/>
  <c r="W29" i="24"/>
  <c r="W27" i="24"/>
  <c r="W31" i="20"/>
  <c r="U27" i="26"/>
  <c r="T41" i="24"/>
  <c r="U24" i="20"/>
  <c r="U12" i="20"/>
  <c r="V34" i="20"/>
  <c r="V31" i="18"/>
  <c r="W27" i="26"/>
  <c r="T33" i="20"/>
  <c r="T19" i="26"/>
  <c r="W22" i="20"/>
  <c r="U27" i="18"/>
  <c r="W16" i="20"/>
  <c r="T26" i="20"/>
  <c r="U15" i="16"/>
  <c r="Z32" i="16"/>
  <c r="T29" i="16"/>
  <c r="U42" i="16"/>
  <c r="T35" i="16"/>
  <c r="U39" i="16"/>
  <c r="T27" i="20"/>
  <c r="W18" i="16"/>
  <c r="V28" i="18"/>
  <c r="W11" i="26"/>
  <c r="W37" i="16"/>
  <c r="T28" i="16"/>
  <c r="U40" i="16"/>
  <c r="T18" i="16"/>
  <c r="T23" i="20"/>
  <c r="V36" i="16"/>
  <c r="V39" i="16"/>
  <c r="V31" i="16"/>
  <c r="W25" i="16"/>
  <c r="V19" i="22"/>
  <c r="U36" i="18"/>
  <c r="W14" i="22"/>
  <c r="W11" i="16"/>
  <c r="T27" i="16"/>
  <c r="U23" i="22"/>
  <c r="U36" i="16"/>
  <c r="W42" i="16"/>
  <c r="Z12" i="24"/>
  <c r="V18" i="16"/>
  <c r="T26" i="18"/>
  <c r="W27" i="22"/>
  <c r="U23" i="24"/>
  <c r="T12" i="22"/>
  <c r="V29" i="18"/>
  <c r="W35" i="16"/>
  <c r="Z30" i="24"/>
  <c r="V12" i="20"/>
  <c r="T16" i="16"/>
  <c r="V34" i="24"/>
  <c r="W40" i="16"/>
  <c r="W30" i="16"/>
  <c r="S19" i="20"/>
  <c r="V27" i="22"/>
  <c r="Y32" i="24"/>
  <c r="V28" i="16"/>
  <c r="U24" i="16"/>
  <c r="T31" i="16"/>
  <c r="V25" i="18"/>
  <c r="W38" i="16"/>
  <c r="W38" i="18"/>
  <c r="U31" i="24"/>
  <c r="T13" i="24"/>
  <c r="U26" i="18"/>
  <c r="W21" i="26"/>
  <c r="V24" i="18"/>
  <c r="V22" i="26"/>
  <c r="W20" i="18"/>
  <c r="T30" i="16"/>
  <c r="V13" i="20"/>
  <c r="V35" i="20"/>
  <c r="W14" i="16"/>
  <c r="T19" i="16"/>
  <c r="V12" i="22"/>
  <c r="T19" i="20"/>
  <c r="W26" i="24"/>
  <c r="T29" i="20"/>
  <c r="W18" i="20"/>
  <c r="T16" i="22"/>
  <c r="W22" i="16"/>
  <c r="U14" i="24"/>
  <c r="T36" i="20"/>
  <c r="T14" i="26"/>
  <c r="V23" i="20"/>
  <c r="T15" i="16"/>
  <c r="V17" i="22"/>
  <c r="W15" i="24"/>
  <c r="U21" i="24"/>
  <c r="U11" i="20"/>
  <c r="T24" i="26"/>
  <c r="W22" i="24"/>
  <c r="U27" i="24"/>
  <c r="V33" i="16"/>
  <c r="U33" i="18"/>
  <c r="U39" i="20"/>
  <c r="V15" i="26"/>
  <c r="Z14" i="24"/>
  <c r="V37" i="24"/>
  <c r="V10" i="26"/>
  <c r="T10" i="26"/>
  <c r="U28" i="24"/>
  <c r="V20" i="18"/>
  <c r="T24" i="16"/>
  <c r="T32" i="24"/>
  <c r="T19" i="18"/>
  <c r="T42" i="18"/>
  <c r="V11" i="20"/>
  <c r="U34" i="20"/>
  <c r="T40" i="20"/>
  <c r="W21" i="22"/>
  <c r="T17" i="24"/>
  <c r="T37" i="20"/>
  <c r="W23" i="18"/>
  <c r="V12" i="16"/>
  <c r="V11" i="26"/>
  <c r="U35" i="18"/>
  <c r="W25" i="24"/>
  <c r="U16" i="20"/>
  <c r="V38" i="24"/>
  <c r="V21" i="22"/>
  <c r="W24" i="26"/>
  <c r="T37" i="24"/>
  <c r="T39" i="24"/>
  <c r="U12" i="18"/>
  <c r="T13" i="18"/>
  <c r="W39" i="20"/>
  <c r="V15" i="22"/>
  <c r="U16" i="26"/>
  <c r="W31" i="18"/>
  <c r="V14" i="20"/>
  <c r="T25" i="22"/>
  <c r="U29" i="18"/>
  <c r="V24" i="26"/>
  <c r="U42" i="18"/>
  <c r="U11" i="26"/>
  <c r="V29" i="20"/>
  <c r="W40" i="24"/>
  <c r="T22" i="26"/>
  <c r="W28" i="18"/>
  <c r="W25" i="20"/>
  <c r="V18" i="24"/>
  <c r="U41" i="24"/>
  <c r="U11" i="22"/>
  <c r="V42" i="16"/>
  <c r="T33" i="18"/>
  <c r="V16" i="16"/>
  <c r="U23" i="16"/>
  <c r="W39" i="16"/>
  <c r="V42" i="18"/>
  <c r="V31" i="24"/>
  <c r="V16" i="18"/>
  <c r="U21" i="16"/>
  <c r="U38" i="20"/>
  <c r="T28" i="20"/>
  <c r="W10" i="22"/>
  <c r="W28" i="16"/>
  <c r="V26" i="24"/>
  <c r="W21" i="16"/>
  <c r="T14" i="24"/>
  <c r="W32" i="16"/>
  <c r="V13" i="16"/>
  <c r="W16" i="16"/>
  <c r="V16" i="20"/>
  <c r="U15" i="20"/>
  <c r="U22" i="26"/>
  <c r="W17" i="16"/>
  <c r="U26" i="16"/>
  <c r="U28" i="16"/>
  <c r="T15" i="18"/>
  <c r="U12" i="16"/>
  <c r="T14" i="16"/>
  <c r="Z26" i="26"/>
  <c r="V34" i="16"/>
  <c r="W34" i="16"/>
  <c r="T41" i="16"/>
  <c r="W28" i="20"/>
  <c r="U32" i="20"/>
  <c r="V21" i="18"/>
  <c r="U35" i="16"/>
  <c r="T20" i="26"/>
  <c r="W12" i="24"/>
  <c r="U30" i="16"/>
  <c r="Y27" i="16"/>
  <c r="T32" i="20"/>
  <c r="U13" i="16"/>
  <c r="U27" i="16"/>
  <c r="T23" i="18"/>
  <c r="Z34" i="16"/>
  <c r="U11" i="18"/>
  <c r="S31" i="16"/>
  <c r="T39" i="20"/>
  <c r="W32" i="20"/>
  <c r="T42" i="16"/>
  <c r="U16" i="22"/>
  <c r="Y19" i="20"/>
  <c r="W36" i="16"/>
  <c r="U13" i="20"/>
  <c r="T14" i="22"/>
  <c r="V20" i="26"/>
  <c r="V18" i="22"/>
  <c r="W30" i="18"/>
  <c r="W33" i="20"/>
  <c r="W16" i="24"/>
  <c r="V32" i="20"/>
  <c r="U20" i="22"/>
  <c r="T31" i="24"/>
  <c r="T20" i="20"/>
  <c r="U14" i="20"/>
  <c r="W10" i="26"/>
  <c r="T20" i="22"/>
  <c r="W23" i="24"/>
  <c r="W30" i="24"/>
  <c r="V23" i="22"/>
  <c r="V10" i="22"/>
  <c r="W28" i="22"/>
  <c r="T20" i="18"/>
  <c r="V17" i="16"/>
  <c r="V35" i="16"/>
  <c r="W31" i="16"/>
  <c r="T21" i="18"/>
  <c r="V20" i="22"/>
  <c r="T12" i="26"/>
  <c r="W38" i="20"/>
  <c r="U18" i="22"/>
  <c r="T16" i="18"/>
  <c r="V24" i="24"/>
  <c r="V34" i="18"/>
  <c r="W32" i="18"/>
  <c r="V33" i="20"/>
  <c r="V15" i="18"/>
  <c r="V21" i="24"/>
  <c r="U13" i="26"/>
  <c r="T17" i="22"/>
  <c r="W41" i="18"/>
  <c r="W34" i="20"/>
  <c r="T33" i="24"/>
  <c r="W23" i="22"/>
  <c r="U29" i="26"/>
  <c r="V33" i="24"/>
  <c r="W24" i="22"/>
  <c r="W27" i="16"/>
  <c r="T31" i="18"/>
  <c r="W16" i="18"/>
  <c r="W13" i="16"/>
  <c r="U19" i="16"/>
  <c r="W36" i="24"/>
  <c r="W13" i="20"/>
  <c r="V35" i="18"/>
  <c r="T21" i="24"/>
  <c r="W22" i="18"/>
  <c r="U19" i="26"/>
  <c r="W15" i="20"/>
  <c r="W11" i="20"/>
  <c r="T15" i="22"/>
  <c r="V40" i="18"/>
  <c r="W21" i="18"/>
  <c r="T17" i="26"/>
  <c r="W18" i="26"/>
  <c r="V41" i="24"/>
  <c r="T19" i="24"/>
  <c r="U25" i="24"/>
  <c r="T16" i="20"/>
  <c r="T34" i="24"/>
  <c r="V32" i="24"/>
  <c r="V39" i="24"/>
  <c r="U23" i="20"/>
  <c r="V29" i="26"/>
  <c r="V39" i="20"/>
  <c r="U28" i="26"/>
  <c r="W30" i="20"/>
  <c r="V13" i="26"/>
  <c r="U12" i="26"/>
  <c r="U31" i="18"/>
  <c r="V38" i="18"/>
  <c r="U13" i="22"/>
  <c r="W12" i="22"/>
  <c r="V24" i="20"/>
  <c r="U25" i="22"/>
  <c r="T11" i="18"/>
  <c r="U17" i="20"/>
  <c r="T17" i="16"/>
  <c r="W13" i="22"/>
  <c r="W33" i="18"/>
  <c r="W11" i="18"/>
  <c r="W13" i="24"/>
  <c r="U22" i="20"/>
  <c r="V26" i="26"/>
  <c r="V40" i="20"/>
  <c r="W12" i="26"/>
  <c r="T30" i="20"/>
  <c r="W29" i="26"/>
  <c r="T30" i="24"/>
  <c r="U18" i="24"/>
  <c r="U17" i="24"/>
  <c r="W12" i="20"/>
  <c r="V21" i="20"/>
  <c r="V28" i="24"/>
  <c r="V14" i="24"/>
  <c r="T34" i="18"/>
  <c r="W11" i="24"/>
  <c r="U40" i="20"/>
  <c r="V12" i="24"/>
  <c r="U20" i="24"/>
  <c r="W29" i="20"/>
  <c r="W25" i="22"/>
  <c r="W34" i="18"/>
  <c r="T23" i="22"/>
  <c r="T42" i="24"/>
  <c r="V21" i="26"/>
  <c r="U30" i="24"/>
  <c r="U29" i="24"/>
  <c r="W26" i="26"/>
  <c r="V16" i="24"/>
  <c r="U28" i="20"/>
  <c r="U37" i="20"/>
  <c r="W39" i="24"/>
  <c r="V33" i="18"/>
  <c r="U30" i="18"/>
  <c r="T21" i="20"/>
  <c r="V35" i="24"/>
  <c r="U21" i="26"/>
  <c r="W23" i="26"/>
  <c r="V22" i="16"/>
  <c r="V14" i="18"/>
  <c r="V25" i="20"/>
  <c r="T26" i="24"/>
  <c r="W26" i="20"/>
  <c r="W24" i="20"/>
  <c r="V22" i="20"/>
  <c r="U34" i="16"/>
  <c r="U33" i="16"/>
  <c r="V25" i="16"/>
  <c r="U20" i="16"/>
  <c r="U22" i="16"/>
  <c r="W14" i="18"/>
  <c r="V22" i="22"/>
  <c r="T33" i="16"/>
  <c r="V11" i="16"/>
  <c r="T21" i="22"/>
  <c r="T39" i="18"/>
  <c r="W29" i="16"/>
  <c r="Z13" i="16"/>
  <c r="Z11" i="24"/>
  <c r="T20" i="16"/>
  <c r="U27" i="22"/>
  <c r="U10" i="22"/>
  <c r="W26" i="16"/>
  <c r="W16" i="26"/>
  <c r="Z29" i="16"/>
  <c r="V27" i="16"/>
  <c r="T36" i="16"/>
  <c r="V29" i="16"/>
  <c r="W20" i="20"/>
  <c r="V14" i="22"/>
  <c r="W29" i="18"/>
  <c r="V27" i="20"/>
  <c r="Z31" i="20"/>
  <c r="W15" i="18"/>
  <c r="V19" i="24"/>
  <c r="W27" i="20"/>
  <c r="V26" i="16"/>
  <c r="T25" i="16"/>
  <c r="T15" i="20"/>
  <c r="U42" i="20"/>
  <c r="T17" i="18"/>
  <c r="W14" i="24"/>
  <c r="Z10" i="22"/>
  <c r="W19" i="18"/>
  <c r="T23" i="24"/>
  <c r="T40" i="24"/>
  <c r="Y17" i="24"/>
  <c r="V14" i="16"/>
  <c r="U16" i="18"/>
  <c r="U21" i="18"/>
  <c r="T37" i="18"/>
  <c r="U26" i="24"/>
  <c r="Z27" i="20"/>
  <c r="U18" i="18"/>
  <c r="V27" i="18"/>
  <c r="W20" i="16"/>
  <c r="W25" i="18"/>
  <c r="T13" i="20"/>
  <c r="W42" i="24"/>
  <c r="T27" i="24"/>
  <c r="V18" i="26"/>
  <c r="U16" i="16"/>
  <c r="T22" i="20"/>
  <c r="V30" i="16"/>
  <c r="T26" i="16"/>
  <c r="T11" i="24"/>
  <c r="U26" i="20"/>
  <c r="T29" i="18"/>
  <c r="W15" i="22"/>
  <c r="V17" i="24"/>
  <c r="U23" i="18"/>
  <c r="U11" i="24"/>
  <c r="S17" i="22"/>
  <c r="U19" i="24"/>
  <c r="W21" i="24"/>
  <c r="V24" i="16"/>
  <c r="V19" i="18"/>
  <c r="T25" i="18"/>
  <c r="U26" i="22"/>
  <c r="W34" i="24"/>
  <c r="V27" i="26"/>
  <c r="W41" i="16"/>
  <c r="T27" i="22"/>
  <c r="U25" i="20"/>
  <c r="U37" i="16"/>
  <c r="V23" i="18"/>
  <c r="V19" i="16"/>
  <c r="U32" i="16"/>
  <c r="T36" i="18"/>
  <c r="V11" i="22"/>
  <c r="W38" i="24"/>
  <c r="U25" i="18"/>
  <c r="T18" i="20"/>
  <c r="T26" i="26"/>
  <c r="T29" i="26"/>
  <c r="U39" i="24"/>
  <c r="S26" i="20"/>
  <c r="V20" i="16"/>
  <c r="V15" i="24"/>
  <c r="W36" i="20"/>
  <c r="V24" i="22"/>
  <c r="T29" i="22"/>
  <c r="U36" i="24"/>
  <c r="W19" i="22"/>
  <c r="U16" i="24"/>
  <c r="V31" i="20"/>
  <c r="U37" i="24"/>
  <c r="V41" i="20"/>
  <c r="W32" i="24"/>
  <c r="V20" i="20"/>
  <c r="V25" i="26"/>
  <c r="V14" i="26"/>
  <c r="V22" i="24"/>
  <c r="U20" i="26"/>
  <c r="V29" i="22"/>
  <c r="W19" i="20"/>
  <c r="V30" i="18"/>
  <c r="T24" i="20"/>
  <c r="V40" i="24"/>
  <c r="V40" i="16"/>
  <c r="W37" i="18"/>
  <c r="W20" i="26"/>
  <c r="V42" i="24"/>
  <c r="U36" i="20"/>
  <c r="T26" i="22"/>
  <c r="W16" i="22"/>
  <c r="V23" i="24"/>
  <c r="T18" i="18"/>
  <c r="U18" i="26"/>
  <c r="V15" i="16"/>
  <c r="U24" i="26"/>
  <c r="V28" i="22"/>
  <c r="V36" i="18"/>
  <c r="U41" i="18"/>
  <c r="W24" i="24"/>
  <c r="U27" i="20"/>
  <c r="T27" i="18"/>
  <c r="U12" i="24"/>
  <c r="W39" i="18"/>
  <c r="T14" i="18"/>
  <c r="U32" i="24"/>
  <c r="T35" i="24"/>
  <c r="V42" i="20"/>
  <c r="V19" i="20"/>
  <c r="V26" i="20"/>
  <c r="T15" i="26"/>
  <c r="V18" i="20"/>
  <c r="S24" i="20"/>
  <c r="W42" i="18"/>
  <c r="W40" i="18"/>
  <c r="W14" i="26"/>
  <c r="T29" i="24"/>
  <c r="U38" i="24"/>
  <c r="V13" i="18"/>
  <c r="U20" i="18"/>
  <c r="T12" i="18"/>
  <c r="T35" i="20"/>
  <c r="V11" i="24"/>
  <c r="W37" i="24"/>
  <c r="U17" i="26"/>
  <c r="V32" i="18"/>
  <c r="T25" i="24"/>
  <c r="W26" i="18"/>
  <c r="U33" i="20"/>
  <c r="U18" i="20"/>
  <c r="U23" i="26"/>
  <c r="V13" i="24"/>
  <c r="W25" i="26"/>
  <c r="V38" i="20"/>
  <c r="U21" i="22"/>
  <c r="W17" i="24"/>
  <c r="V15" i="20"/>
  <c r="U15" i="24"/>
  <c r="T23" i="26"/>
  <c r="T13" i="22"/>
  <c r="U34" i="24"/>
  <c r="W19" i="24"/>
  <c r="W23" i="20"/>
  <c r="V27" i="24"/>
  <c r="V19" i="26"/>
  <c r="W15" i="26"/>
  <c r="U15" i="18"/>
  <c r="W37" i="20"/>
  <c r="T13" i="16"/>
  <c r="V41" i="16"/>
  <c r="U19" i="22"/>
  <c r="T34" i="16"/>
  <c r="V16" i="22"/>
  <c r="U41" i="20"/>
  <c r="T21" i="26"/>
  <c r="W20" i="22"/>
  <c r="U10" i="26"/>
  <c r="T28" i="22"/>
  <c r="V25" i="22"/>
  <c r="U17" i="22"/>
  <c r="V25" i="24"/>
  <c r="U22" i="18"/>
  <c r="T24" i="22"/>
  <c r="U13" i="18"/>
  <c r="V11" i="18"/>
  <c r="X24" i="22" l="1"/>
  <c r="X28" i="22"/>
  <c r="X21" i="26"/>
  <c r="X34" i="16"/>
  <c r="X13" i="16"/>
  <c r="X13" i="22"/>
  <c r="X23" i="26"/>
  <c r="X25" i="24"/>
  <c r="X35" i="20"/>
  <c r="X12" i="18"/>
  <c r="X29" i="24"/>
  <c r="X15" i="26"/>
  <c r="X35" i="24"/>
  <c r="X14" i="18"/>
  <c r="X27" i="18"/>
  <c r="X18" i="18"/>
  <c r="X26" i="22"/>
  <c r="X24" i="20"/>
  <c r="X29" i="22"/>
  <c r="X29" i="26"/>
  <c r="X26" i="26"/>
  <c r="X18" i="20"/>
  <c r="X36" i="18"/>
  <c r="X27" i="22"/>
  <c r="X25" i="18"/>
  <c r="X29" i="18"/>
  <c r="X11" i="24"/>
  <c r="X26" i="16"/>
  <c r="X22" i="20"/>
  <c r="X27" i="24"/>
  <c r="X13" i="20"/>
  <c r="D27" i="20"/>
  <c r="X37" i="18"/>
  <c r="C17" i="24"/>
  <c r="X40" i="24"/>
  <c r="X23" i="24"/>
  <c r="D10" i="22"/>
  <c r="X17" i="18"/>
  <c r="X15" i="20"/>
  <c r="X25" i="16"/>
  <c r="D31" i="20"/>
  <c r="X36" i="16"/>
  <c r="D29" i="16"/>
  <c r="X20" i="16"/>
  <c r="D11" i="24"/>
  <c r="D13" i="16"/>
  <c r="X39" i="18"/>
  <c r="X21" i="22"/>
  <c r="X33" i="16"/>
  <c r="X26" i="24"/>
  <c r="X21" i="20"/>
  <c r="X42" i="24"/>
  <c r="X23" i="22"/>
  <c r="X34" i="18"/>
  <c r="X30" i="24"/>
  <c r="X30" i="20"/>
  <c r="X17" i="16"/>
  <c r="X11" i="18"/>
  <c r="X34" i="24"/>
  <c r="X16" i="20"/>
  <c r="X19" i="24"/>
  <c r="X17" i="26"/>
  <c r="X15" i="22"/>
  <c r="X21" i="24"/>
  <c r="X31" i="18"/>
  <c r="X33" i="24"/>
  <c r="X17" i="22"/>
  <c r="X16" i="18"/>
  <c r="X12" i="26"/>
  <c r="X21" i="18"/>
  <c r="X20" i="18"/>
  <c r="X20" i="22"/>
  <c r="X20" i="20"/>
  <c r="X31" i="24"/>
  <c r="X14" i="22"/>
  <c r="C19" i="20"/>
  <c r="X42" i="16"/>
  <c r="X39" i="20"/>
  <c r="D34" i="16"/>
  <c r="X23" i="18"/>
  <c r="X32" i="20"/>
  <c r="C27" i="16"/>
  <c r="X20" i="26"/>
  <c r="X41" i="16"/>
  <c r="D26" i="26"/>
  <c r="X14" i="16"/>
  <c r="X15" i="18"/>
  <c r="X14" i="24"/>
  <c r="X28" i="20"/>
  <c r="X33" i="18"/>
  <c r="X22" i="26"/>
  <c r="X25" i="22"/>
  <c r="X13" i="18"/>
  <c r="X39" i="24"/>
  <c r="X37" i="24"/>
  <c r="X37" i="20"/>
  <c r="X17" i="24"/>
  <c r="X40" i="20"/>
  <c r="X42" i="18"/>
  <c r="X19" i="18"/>
  <c r="X32" i="24"/>
  <c r="X24" i="16"/>
  <c r="X10" i="26"/>
  <c r="D14" i="24"/>
  <c r="X24" i="26"/>
  <c r="X15" i="16"/>
  <c r="X14" i="26"/>
  <c r="X36" i="20"/>
  <c r="X16" i="22"/>
  <c r="X29" i="20"/>
  <c r="X19" i="20"/>
  <c r="X19" i="16"/>
  <c r="X30" i="16"/>
  <c r="X13" i="24"/>
  <c r="X31" i="16"/>
  <c r="C32" i="24"/>
  <c r="X16" i="16"/>
  <c r="D30" i="24"/>
  <c r="X12" i="22"/>
  <c r="X26" i="18"/>
  <c r="D12" i="24"/>
  <c r="X27" i="16"/>
  <c r="X23" i="20"/>
  <c r="X18" i="16"/>
  <c r="X28" i="16"/>
  <c r="X27" i="20"/>
  <c r="X35" i="16"/>
  <c r="X29" i="16"/>
  <c r="D32" i="16"/>
  <c r="X26" i="20"/>
  <c r="X19" i="26"/>
  <c r="X33" i="20"/>
  <c r="X41" i="24"/>
  <c r="X39" i="16"/>
  <c r="X16" i="26"/>
  <c r="X11" i="26"/>
  <c r="X12" i="20"/>
  <c r="X24" i="18"/>
  <c r="X11" i="20"/>
  <c r="X32" i="18"/>
  <c r="X18" i="24"/>
  <c r="X28" i="26"/>
  <c r="X36" i="24"/>
  <c r="X30" i="18"/>
  <c r="X42" i="20"/>
  <c r="X25" i="20"/>
  <c r="X15" i="24"/>
  <c r="X24" i="24"/>
  <c r="X41" i="20"/>
  <c r="X31" i="20"/>
  <c r="X35" i="18"/>
  <c r="X19" i="22"/>
  <c r="X18" i="26"/>
  <c r="X16" i="24"/>
  <c r="X28" i="18"/>
  <c r="X22" i="24"/>
  <c r="X25" i="26"/>
  <c r="X40" i="16"/>
  <c r="X38" i="16"/>
  <c r="X38" i="24"/>
  <c r="X38" i="18"/>
  <c r="X37" i="16"/>
  <c r="X28" i="24"/>
  <c r="X17" i="20"/>
  <c r="X22" i="22"/>
  <c r="X22" i="16"/>
  <c r="X22" i="18"/>
  <c r="X27" i="26"/>
  <c r="X18" i="22"/>
  <c r="X20" i="24"/>
  <c r="X14" i="20"/>
  <c r="X11" i="22"/>
  <c r="X34" i="20"/>
  <c r="C26" i="24"/>
  <c r="C17" i="18"/>
  <c r="X23" i="16"/>
  <c r="X12" i="16"/>
  <c r="X40" i="18"/>
  <c r="X13" i="26"/>
  <c r="C22" i="18"/>
  <c r="D24" i="16"/>
  <c r="X10" i="22"/>
  <c r="X12" i="24"/>
  <c r="C21" i="24"/>
  <c r="X11" i="16"/>
  <c r="X41" i="18"/>
  <c r="X38" i="20"/>
  <c r="X32" i="16"/>
  <c r="C29" i="16"/>
  <c r="X21" i="16"/>
  <c r="C34" i="20"/>
  <c r="C15" i="16"/>
  <c r="D17" i="24"/>
  <c r="X61" i="16" l="1"/>
  <c r="I4" i="16" s="1"/>
  <c r="X61" i="20"/>
  <c r="I4" i="20" s="1"/>
  <c r="X61" i="24"/>
  <c r="I4" i="24" s="1"/>
  <c r="X61" i="18"/>
  <c r="I4" i="18" s="1"/>
</calcChain>
</file>

<file path=xl/comments1.xml><?xml version="1.0" encoding="utf-8"?>
<comments xmlns="http://schemas.openxmlformats.org/spreadsheetml/2006/main">
  <authors>
    <author>作成者</author>
    <author>牟田 美弥子</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 ref="L4" authorId="1" shapeId="0">
      <text>
        <r>
          <rPr>
            <sz val="9"/>
            <color indexed="81"/>
            <rFont val="ＭＳ Ｐゴシック"/>
            <family val="3"/>
            <charset val="128"/>
          </rPr>
          <t>男子は1、女子は2
を入力してください。</t>
        </r>
      </text>
    </comment>
    <comment ref="M4" authorId="1" shapeId="0">
      <text>
        <r>
          <rPr>
            <sz val="9"/>
            <color indexed="81"/>
            <rFont val="ＭＳ Ｐゴシック"/>
            <family val="3"/>
            <charset val="128"/>
          </rPr>
          <t>男子は1、女子は2
を入力してください。</t>
        </r>
      </text>
    </comment>
    <comment ref="N4" authorId="1" shapeId="0">
      <text>
        <r>
          <rPr>
            <sz val="9"/>
            <color indexed="81"/>
            <rFont val="ＭＳ Ｐゴシック"/>
            <family val="3"/>
            <charset val="128"/>
          </rPr>
          <t>男子は1、女子は2
を入力してください。</t>
        </r>
      </text>
    </comment>
    <comment ref="O4" authorId="1" shapeId="0">
      <text>
        <r>
          <rPr>
            <sz val="9"/>
            <color indexed="81"/>
            <rFont val="ＭＳ Ｐゴシック"/>
            <family val="3"/>
            <charset val="128"/>
          </rPr>
          <t>男子は1、女子は2
を入力してください。</t>
        </r>
      </text>
    </comment>
    <comment ref="P4" authorId="1" shapeId="0">
      <text>
        <r>
          <rPr>
            <sz val="9"/>
            <color indexed="81"/>
            <rFont val="ＭＳ Ｐゴシック"/>
            <family val="3"/>
            <charset val="128"/>
          </rPr>
          <t>男子は1、女子は2
を入力してください。</t>
        </r>
      </text>
    </comment>
    <comment ref="Q4" authorId="1" shapeId="0">
      <text>
        <r>
          <rPr>
            <sz val="9"/>
            <color indexed="81"/>
            <rFont val="ＭＳ Ｐゴシック"/>
            <family val="3"/>
            <charset val="128"/>
          </rPr>
          <t>男子は1、女子は2
を入力してください。</t>
        </r>
      </text>
    </comment>
    <comment ref="R4" authorId="1" shapeId="0">
      <text>
        <r>
          <rPr>
            <sz val="9"/>
            <color indexed="81"/>
            <rFont val="ＭＳ Ｐゴシック"/>
            <family val="3"/>
            <charset val="128"/>
          </rPr>
          <t>男子は1、女子は2
を入力してください。</t>
        </r>
      </text>
    </comment>
    <comment ref="S4" authorId="1" shapeId="0">
      <text>
        <r>
          <rPr>
            <sz val="9"/>
            <color indexed="81"/>
            <rFont val="ＭＳ Ｐゴシック"/>
            <family val="3"/>
            <charset val="128"/>
          </rPr>
          <t>男子は1、女子は2
を入力してください。</t>
        </r>
      </text>
    </comment>
    <comment ref="T4" authorId="1" shapeId="0">
      <text>
        <r>
          <rPr>
            <sz val="9"/>
            <color indexed="81"/>
            <rFont val="ＭＳ Ｐゴシック"/>
            <family val="3"/>
            <charset val="128"/>
          </rPr>
          <t>男子は1、女子は2
を入力してください。</t>
        </r>
      </text>
    </comment>
    <comment ref="U4" authorId="1" shapeId="0">
      <text>
        <r>
          <rPr>
            <sz val="9"/>
            <color indexed="81"/>
            <rFont val="ＭＳ Ｐゴシック"/>
            <family val="3"/>
            <charset val="128"/>
          </rPr>
          <t>男子は1、女子は2
を入力してください。</t>
        </r>
      </text>
    </comment>
    <comment ref="V4" authorId="1" shapeId="0">
      <text>
        <r>
          <rPr>
            <sz val="9"/>
            <color indexed="81"/>
            <rFont val="ＭＳ Ｐゴシック"/>
            <family val="3"/>
            <charset val="128"/>
          </rPr>
          <t>男子は1、女子は2
を入力してください。</t>
        </r>
      </text>
    </comment>
    <comment ref="W4" authorId="1" shapeId="0">
      <text>
        <r>
          <rPr>
            <sz val="9"/>
            <color indexed="81"/>
            <rFont val="ＭＳ Ｐゴシック"/>
            <family val="3"/>
            <charset val="128"/>
          </rPr>
          <t>男子は1、女子は2
を入力してください。</t>
        </r>
      </text>
    </comment>
    <comment ref="X4" authorId="1" shapeId="0">
      <text>
        <r>
          <rPr>
            <sz val="9"/>
            <color indexed="81"/>
            <rFont val="ＭＳ Ｐゴシック"/>
            <family val="3"/>
            <charset val="128"/>
          </rPr>
          <t>男子は1、女子は2
を入力してください。</t>
        </r>
      </text>
    </comment>
    <comment ref="Y4" authorId="1" shapeId="0">
      <text>
        <r>
          <rPr>
            <sz val="9"/>
            <color indexed="81"/>
            <rFont val="ＭＳ Ｐゴシック"/>
            <family val="3"/>
            <charset val="128"/>
          </rPr>
          <t>男子は1、女子は2
を入力してください。</t>
        </r>
      </text>
    </comment>
    <comment ref="Z4" authorId="1" shapeId="0">
      <text>
        <r>
          <rPr>
            <sz val="9"/>
            <color indexed="81"/>
            <rFont val="ＭＳ Ｐゴシック"/>
            <family val="3"/>
            <charset val="128"/>
          </rPr>
          <t>男子は1、女子は2
を入力してください。</t>
        </r>
      </text>
    </comment>
    <comment ref="AA4" authorId="1" shapeId="0">
      <text>
        <r>
          <rPr>
            <sz val="9"/>
            <color indexed="81"/>
            <rFont val="ＭＳ Ｐゴシック"/>
            <family val="3"/>
            <charset val="128"/>
          </rPr>
          <t>男子は1、女子は2
を入力してください。</t>
        </r>
      </text>
    </comment>
    <comment ref="AB4" authorId="1" shapeId="0">
      <text>
        <r>
          <rPr>
            <sz val="9"/>
            <color indexed="81"/>
            <rFont val="ＭＳ Ｐゴシック"/>
            <family val="3"/>
            <charset val="128"/>
          </rPr>
          <t>男子は1、女子は2
を入力してください。</t>
        </r>
      </text>
    </comment>
    <comment ref="AC4" authorId="1" shapeId="0">
      <text>
        <r>
          <rPr>
            <sz val="9"/>
            <color indexed="81"/>
            <rFont val="ＭＳ Ｐゴシック"/>
            <family val="3"/>
            <charset val="128"/>
          </rPr>
          <t>男子は1、女子は2
を入力してください。</t>
        </r>
      </text>
    </comment>
    <comment ref="AD4" authorId="1" shapeId="0">
      <text>
        <r>
          <rPr>
            <sz val="9"/>
            <color indexed="81"/>
            <rFont val="ＭＳ Ｐゴシック"/>
            <family val="3"/>
            <charset val="128"/>
          </rPr>
          <t>男子は1、女子は2
を入力してください。</t>
        </r>
      </text>
    </comment>
    <comment ref="AE4" authorId="1" shapeId="0">
      <text>
        <r>
          <rPr>
            <sz val="9"/>
            <color indexed="81"/>
            <rFont val="ＭＳ Ｐゴシック"/>
            <family val="3"/>
            <charset val="128"/>
          </rPr>
          <t>男子は1、女子は2
を入力してください。</t>
        </r>
      </text>
    </comment>
    <comment ref="AF4" authorId="1" shapeId="0">
      <text>
        <r>
          <rPr>
            <sz val="9"/>
            <color indexed="81"/>
            <rFont val="ＭＳ Ｐゴシック"/>
            <family val="3"/>
            <charset val="128"/>
          </rPr>
          <t>男子は1、女子は2
を入力してください。</t>
        </r>
      </text>
    </comment>
    <comment ref="AG4" authorId="1" shapeId="0">
      <text>
        <r>
          <rPr>
            <sz val="9"/>
            <color indexed="81"/>
            <rFont val="ＭＳ Ｐゴシック"/>
            <family val="3"/>
            <charset val="128"/>
          </rPr>
          <t>男子は1、女子は2
を入力してください。</t>
        </r>
      </text>
    </comment>
    <comment ref="AH4" authorId="1" shapeId="0">
      <text>
        <r>
          <rPr>
            <sz val="9"/>
            <color indexed="81"/>
            <rFont val="ＭＳ Ｐゴシック"/>
            <family val="3"/>
            <charset val="128"/>
          </rPr>
          <t>男子は1、女子は2
を入力してください。</t>
        </r>
      </text>
    </comment>
    <comment ref="AI4" authorId="1" shapeId="0">
      <text>
        <r>
          <rPr>
            <sz val="9"/>
            <color indexed="81"/>
            <rFont val="ＭＳ Ｐゴシック"/>
            <family val="3"/>
            <charset val="128"/>
          </rPr>
          <t>男子は1、女子は2
を入力してください。</t>
        </r>
      </text>
    </comment>
    <comment ref="AJ4" authorId="1" shapeId="0">
      <text>
        <r>
          <rPr>
            <sz val="9"/>
            <color indexed="81"/>
            <rFont val="ＭＳ Ｐゴシック"/>
            <family val="3"/>
            <charset val="128"/>
          </rPr>
          <t>男子は1、女子は2
を入力してください。</t>
        </r>
      </text>
    </comment>
    <comment ref="AK4" authorId="1" shapeId="0">
      <text>
        <r>
          <rPr>
            <sz val="9"/>
            <color indexed="81"/>
            <rFont val="ＭＳ Ｐゴシック"/>
            <family val="3"/>
            <charset val="128"/>
          </rPr>
          <t>男子は1、女子は2
を入力してください。</t>
        </r>
      </text>
    </comment>
    <comment ref="AL4" authorId="1" shapeId="0">
      <text>
        <r>
          <rPr>
            <sz val="9"/>
            <color indexed="81"/>
            <rFont val="ＭＳ Ｐゴシック"/>
            <family val="3"/>
            <charset val="128"/>
          </rPr>
          <t>男子は1、女子は2
を入力してください。</t>
        </r>
      </text>
    </comment>
    <comment ref="AM4" authorId="1" shapeId="0">
      <text>
        <r>
          <rPr>
            <sz val="9"/>
            <color indexed="81"/>
            <rFont val="ＭＳ Ｐゴシック"/>
            <family val="3"/>
            <charset val="128"/>
          </rPr>
          <t>男子は1、女子は2
を入力してください。</t>
        </r>
      </text>
    </comment>
    <comment ref="AN4" authorId="1" shapeId="0">
      <text>
        <r>
          <rPr>
            <sz val="9"/>
            <color indexed="81"/>
            <rFont val="ＭＳ Ｐゴシック"/>
            <family val="3"/>
            <charset val="128"/>
          </rPr>
          <t>男子は1、女子は2
を入力してください。</t>
        </r>
      </text>
    </comment>
    <comment ref="AO4" authorId="1" shapeId="0">
      <text>
        <r>
          <rPr>
            <sz val="9"/>
            <color indexed="81"/>
            <rFont val="ＭＳ Ｐゴシック"/>
            <family val="3"/>
            <charset val="128"/>
          </rPr>
          <t>男子は1、女子は2
を入力してください。</t>
        </r>
      </text>
    </comment>
    <comment ref="AP4" authorId="1" shapeId="0">
      <text>
        <r>
          <rPr>
            <sz val="9"/>
            <color indexed="81"/>
            <rFont val="ＭＳ Ｐゴシック"/>
            <family val="3"/>
            <charset val="128"/>
          </rPr>
          <t>男子は1、女子は2
を入力してください。</t>
        </r>
      </text>
    </comment>
    <comment ref="AQ4" authorId="1" shapeId="0">
      <text>
        <r>
          <rPr>
            <sz val="9"/>
            <color indexed="81"/>
            <rFont val="ＭＳ Ｐゴシック"/>
            <family val="3"/>
            <charset val="128"/>
          </rPr>
          <t>男子は1、女子は2
を入力してください。</t>
        </r>
      </text>
    </comment>
    <comment ref="AR4" authorId="1" shapeId="0">
      <text>
        <r>
          <rPr>
            <sz val="9"/>
            <color indexed="81"/>
            <rFont val="ＭＳ Ｐゴシック"/>
            <family val="3"/>
            <charset val="128"/>
          </rPr>
          <t>男子は1、女子は2
を入力してください。</t>
        </r>
      </text>
    </comment>
    <comment ref="AS4" authorId="1" shapeId="0">
      <text>
        <r>
          <rPr>
            <sz val="9"/>
            <color indexed="81"/>
            <rFont val="ＭＳ Ｐゴシック"/>
            <family val="3"/>
            <charset val="128"/>
          </rPr>
          <t>男子は1、女子は2
を入力してください。</t>
        </r>
      </text>
    </comment>
    <comment ref="AT4" authorId="1" shapeId="0">
      <text>
        <r>
          <rPr>
            <sz val="9"/>
            <color indexed="81"/>
            <rFont val="ＭＳ Ｐゴシック"/>
            <family val="3"/>
            <charset val="128"/>
          </rPr>
          <t>男子は1、女子は2
を入力してください。</t>
        </r>
      </text>
    </comment>
    <comment ref="AU4" authorId="1" shapeId="0">
      <text>
        <r>
          <rPr>
            <sz val="9"/>
            <color indexed="81"/>
            <rFont val="ＭＳ Ｐゴシック"/>
            <family val="3"/>
            <charset val="128"/>
          </rPr>
          <t>男子は1、女子は2
を入力してください。</t>
        </r>
      </text>
    </comment>
    <comment ref="AV4" authorId="1" shapeId="0">
      <text>
        <r>
          <rPr>
            <sz val="9"/>
            <color indexed="81"/>
            <rFont val="ＭＳ Ｐゴシック"/>
            <family val="3"/>
            <charset val="128"/>
          </rPr>
          <t>男子は1、女子は2
を入力してください。</t>
        </r>
      </text>
    </comment>
    <comment ref="AW4" authorId="1" shapeId="0">
      <text>
        <r>
          <rPr>
            <sz val="9"/>
            <color indexed="81"/>
            <rFont val="ＭＳ Ｐゴシック"/>
            <family val="3"/>
            <charset val="128"/>
          </rPr>
          <t>男子は1、女子は2
を入力してください。</t>
        </r>
      </text>
    </comment>
    <comment ref="AX4" authorId="1" shapeId="0">
      <text>
        <r>
          <rPr>
            <sz val="9"/>
            <color indexed="81"/>
            <rFont val="ＭＳ Ｐゴシック"/>
            <family val="3"/>
            <charset val="128"/>
          </rPr>
          <t>男子は1、女子は2
を入力してください。</t>
        </r>
      </text>
    </comment>
    <comment ref="AY4" authorId="1" shapeId="0">
      <text>
        <r>
          <rPr>
            <sz val="9"/>
            <color indexed="81"/>
            <rFont val="ＭＳ Ｐゴシック"/>
            <family val="3"/>
            <charset val="128"/>
          </rPr>
          <t>男子は1、女子は2
を入力してください。</t>
        </r>
      </text>
    </comment>
    <comment ref="AZ4" authorId="1" shapeId="0">
      <text>
        <r>
          <rPr>
            <sz val="9"/>
            <color indexed="81"/>
            <rFont val="ＭＳ Ｐゴシック"/>
            <family val="3"/>
            <charset val="128"/>
          </rPr>
          <t>男子は1、女子は2
を入力してください。</t>
        </r>
      </text>
    </comment>
    <comment ref="BA4" authorId="1" shapeId="0">
      <text>
        <r>
          <rPr>
            <sz val="9"/>
            <color indexed="81"/>
            <rFont val="ＭＳ Ｐゴシック"/>
            <family val="3"/>
            <charset val="128"/>
          </rPr>
          <t>男子は1、女子は2
を入力してください。</t>
        </r>
      </text>
    </comment>
    <comment ref="BB4" authorId="1" shapeId="0">
      <text>
        <r>
          <rPr>
            <sz val="9"/>
            <color indexed="81"/>
            <rFont val="ＭＳ Ｐゴシック"/>
            <family val="3"/>
            <charset val="128"/>
          </rPr>
          <t>男子は1、女子は2
を入力してください。</t>
        </r>
      </text>
    </comment>
    <comment ref="BC4" authorId="1" shapeId="0">
      <text>
        <r>
          <rPr>
            <sz val="9"/>
            <color indexed="81"/>
            <rFont val="ＭＳ Ｐゴシック"/>
            <family val="3"/>
            <charset val="128"/>
          </rPr>
          <t>男子は1、女子は2
を入力してください。</t>
        </r>
      </text>
    </comment>
    <comment ref="BD4" authorId="1" shapeId="0">
      <text>
        <r>
          <rPr>
            <sz val="9"/>
            <color indexed="81"/>
            <rFont val="ＭＳ Ｐゴシック"/>
            <family val="3"/>
            <charset val="128"/>
          </rPr>
          <t>男子は1、女子は2
を入力してください。</t>
        </r>
      </text>
    </comment>
    <comment ref="BE4" authorId="1" shapeId="0">
      <text>
        <r>
          <rPr>
            <sz val="9"/>
            <color indexed="81"/>
            <rFont val="ＭＳ Ｐゴシック"/>
            <family val="3"/>
            <charset val="128"/>
          </rPr>
          <t>男子は1、女子は2
を入力してください。</t>
        </r>
      </text>
    </comment>
    <comment ref="BF4" authorId="1" shapeId="0">
      <text>
        <r>
          <rPr>
            <sz val="9"/>
            <color indexed="81"/>
            <rFont val="ＭＳ Ｐゴシック"/>
            <family val="3"/>
            <charset val="128"/>
          </rPr>
          <t>男子は1、女子は2
を入力してください。</t>
        </r>
      </text>
    </comment>
    <comment ref="BG4" authorId="1" shapeId="0">
      <text>
        <r>
          <rPr>
            <sz val="9"/>
            <color indexed="81"/>
            <rFont val="ＭＳ Ｐゴシック"/>
            <family val="3"/>
            <charset val="128"/>
          </rPr>
          <t>男子は1、女子は2
を入力してください。</t>
        </r>
      </text>
    </comment>
    <comment ref="BH4" authorId="1" shapeId="0">
      <text>
        <r>
          <rPr>
            <sz val="9"/>
            <color indexed="81"/>
            <rFont val="ＭＳ Ｐゴシック"/>
            <family val="3"/>
            <charset val="128"/>
          </rPr>
          <t>男子は1、女子は2
を入力してください。</t>
        </r>
      </text>
    </comment>
    <comment ref="BI4" authorId="1" shapeId="0">
      <text>
        <r>
          <rPr>
            <sz val="9"/>
            <color indexed="81"/>
            <rFont val="ＭＳ Ｐゴシック"/>
            <family val="3"/>
            <charset val="128"/>
          </rPr>
          <t>男子は1、女子は2
を入力してください。</t>
        </r>
      </text>
    </comment>
  </commentList>
</comments>
</file>

<file path=xl/comments2.xml><?xml version="1.0" encoding="utf-8"?>
<comments xmlns="http://schemas.openxmlformats.org/spreadsheetml/2006/main">
  <authors>
    <author>作成者</author>
    <author>牟田 美弥子</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 ref="L4" authorId="1" shapeId="0">
      <text>
        <r>
          <rPr>
            <sz val="9"/>
            <color indexed="81"/>
            <rFont val="ＭＳ Ｐゴシック"/>
            <family val="3"/>
            <charset val="128"/>
          </rPr>
          <t>男子は1、女子は2
を入力してください。</t>
        </r>
      </text>
    </comment>
  </commentList>
</comments>
</file>

<file path=xl/comments3.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comments4.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comments5.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comments6.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sharedStrings.xml><?xml version="1.0" encoding="utf-8"?>
<sst xmlns="http://schemas.openxmlformats.org/spreadsheetml/2006/main" count="675" uniqueCount="166">
  <si>
    <t>ここにマウスを→</t>
    <phoneticPr fontId="3"/>
  </si>
  <si>
    <t>年</t>
    <rPh sb="0" eb="1">
      <t>ネン</t>
    </rPh>
    <phoneticPr fontId="3"/>
  </si>
  <si>
    <t>組</t>
    <rPh sb="0" eb="1">
      <t>クミ</t>
    </rPh>
    <phoneticPr fontId="3"/>
  </si>
  <si>
    <t>性別</t>
    <rPh sb="0" eb="2">
      <t>セイベツ</t>
    </rPh>
    <phoneticPr fontId="3"/>
  </si>
  <si>
    <t>合計</t>
    <rPh sb="0" eb="2">
      <t>ゴウケイ</t>
    </rPh>
    <phoneticPr fontId="3"/>
  </si>
  <si>
    <t>男子平均</t>
    <rPh sb="0" eb="2">
      <t>ダンシ</t>
    </rPh>
    <rPh sb="2" eb="4">
      <t>ヘイキン</t>
    </rPh>
    <phoneticPr fontId="3"/>
  </si>
  <si>
    <t>女子平均</t>
    <rPh sb="0" eb="2">
      <t>ジョシ</t>
    </rPh>
    <rPh sb="2" eb="4">
      <t>ヘイキン</t>
    </rPh>
    <phoneticPr fontId="3"/>
  </si>
  <si>
    <t>教師１</t>
    <rPh sb="0" eb="2">
      <t>キョウシ</t>
    </rPh>
    <phoneticPr fontId="3"/>
  </si>
  <si>
    <t>教師２</t>
    <phoneticPr fontId="3"/>
  </si>
  <si>
    <t>教師平均</t>
    <rPh sb="0" eb="2">
      <t>キョウシ</t>
    </rPh>
    <rPh sb="2" eb="4">
      <t>ヘイキン</t>
    </rPh>
    <phoneticPr fontId="3"/>
  </si>
  <si>
    <t>月</t>
    <rPh sb="0" eb="1">
      <t>ガツ</t>
    </rPh>
    <phoneticPr fontId="3"/>
  </si>
  <si>
    <t>日</t>
    <rPh sb="0" eb="1">
      <t>ニチ</t>
    </rPh>
    <phoneticPr fontId="3"/>
  </si>
  <si>
    <t>実施</t>
    <rPh sb="0" eb="2">
      <t>ジッシ</t>
    </rPh>
    <phoneticPr fontId="3"/>
  </si>
  <si>
    <t>番号</t>
    <rPh sb="0" eb="2">
      <t>バンゴウ</t>
    </rPh>
    <phoneticPr fontId="3"/>
  </si>
  <si>
    <t>総計</t>
    <rPh sb="0" eb="2">
      <t>ソウケイ</t>
    </rPh>
    <phoneticPr fontId="3"/>
  </si>
  <si>
    <t>名　前</t>
    <rPh sb="0" eb="1">
      <t>メイ</t>
    </rPh>
    <rPh sb="2" eb="3">
      <t>マエ</t>
    </rPh>
    <phoneticPr fontId="3"/>
  </si>
  <si>
    <t>したいこと</t>
    <phoneticPr fontId="1"/>
  </si>
  <si>
    <t>したくないこと</t>
    <phoneticPr fontId="1"/>
  </si>
  <si>
    <t>誤解・くいちがい</t>
    <rPh sb="0" eb="2">
      <t>ゴカイ</t>
    </rPh>
    <phoneticPr fontId="1"/>
  </si>
  <si>
    <t>ルールやマナー</t>
    <phoneticPr fontId="1"/>
  </si>
  <si>
    <t>言い方</t>
    <rPh sb="0" eb="1">
      <t>イ</t>
    </rPh>
    <rPh sb="2" eb="3">
      <t>カタ</t>
    </rPh>
    <phoneticPr fontId="1"/>
  </si>
  <si>
    <t>友だちに話す</t>
    <rPh sb="0" eb="1">
      <t>とも</t>
    </rPh>
    <rPh sb="4" eb="5">
      <t>はな</t>
    </rPh>
    <phoneticPr fontId="1" type="Hiragana"/>
  </si>
  <si>
    <t>メールやＳＮＳ（フェイスブックやLINE　など）に　書きこむ</t>
    <rPh sb="26" eb="27">
      <t>か</t>
    </rPh>
    <phoneticPr fontId="1" type="Hiragana"/>
  </si>
  <si>
    <t>親に話す</t>
    <rPh sb="0" eb="1">
      <t>おや</t>
    </rPh>
    <rPh sb="2" eb="3">
      <t>はな</t>
    </rPh>
    <phoneticPr fontId="1" type="Hiragana"/>
  </si>
  <si>
    <t>先生に話す</t>
    <rPh sb="0" eb="2">
      <t>せんせい</t>
    </rPh>
    <rPh sb="3" eb="4">
      <t>はな</t>
    </rPh>
    <phoneticPr fontId="1" type="Hiragana"/>
  </si>
  <si>
    <t>物に八つ当たりする</t>
    <rPh sb="0" eb="1">
      <t>もの</t>
    </rPh>
    <rPh sb="2" eb="3">
      <t>や</t>
    </rPh>
    <rPh sb="4" eb="5">
      <t>あ</t>
    </rPh>
    <phoneticPr fontId="1" type="Hiragana"/>
  </si>
  <si>
    <t>人に八つ当たりする</t>
    <rPh sb="0" eb="1">
      <t>ひと</t>
    </rPh>
    <rPh sb="2" eb="3">
      <t>や</t>
    </rPh>
    <rPh sb="4" eb="5">
      <t>あ</t>
    </rPh>
    <phoneticPr fontId="1" type="Hiragana"/>
  </si>
  <si>
    <t>大声を出す</t>
    <rPh sb="0" eb="2">
      <t>おおごえ</t>
    </rPh>
    <rPh sb="3" eb="4">
      <t>だ</t>
    </rPh>
    <phoneticPr fontId="1" type="Hiragana"/>
  </si>
  <si>
    <t>運動などで　からだを動かす</t>
    <rPh sb="0" eb="2">
      <t>うんどう</t>
    </rPh>
    <rPh sb="10" eb="11">
      <t>うご</t>
    </rPh>
    <phoneticPr fontId="1" type="Hiragana"/>
  </si>
  <si>
    <t>かたやゆびの力をぬいて　リラックスする</t>
  </si>
  <si>
    <t>自分をきずつける（かみをぬく、つねる　など）</t>
    <rPh sb="0" eb="2">
      <t>じぶん</t>
    </rPh>
    <phoneticPr fontId="1" type="Hiragana"/>
  </si>
  <si>
    <t>あばれる</t>
  </si>
  <si>
    <t>これからどうするかを　考える</t>
    <rPh sb="11" eb="12">
      <t>かんが</t>
    </rPh>
    <phoneticPr fontId="1" type="Hiragana"/>
  </si>
  <si>
    <t>おちつくように　自分に言い聞かせる</t>
    <rPh sb="8" eb="10">
      <t>じぶん</t>
    </rPh>
    <rPh sb="11" eb="12">
      <t>い</t>
    </rPh>
    <rPh sb="13" eb="14">
      <t>き</t>
    </rPh>
    <phoneticPr fontId="1" type="Hiragana"/>
  </si>
  <si>
    <t>ゲームや音楽などで　気をまぎらす</t>
    <rPh sb="4" eb="6">
      <t>おんがく</t>
    </rPh>
    <rPh sb="10" eb="11">
      <t>き</t>
    </rPh>
    <phoneticPr fontId="1" type="Hiragana"/>
  </si>
  <si>
    <t>一人になれる場所へ行く</t>
    <rPh sb="0" eb="2">
      <t>ひとり</t>
    </rPh>
    <rPh sb="6" eb="8">
      <t>ばしょ</t>
    </rPh>
    <rPh sb="9" eb="10">
      <t>い</t>
    </rPh>
    <phoneticPr fontId="1" type="Hiragana"/>
  </si>
  <si>
    <t>おちつくまで　数を数える</t>
    <rPh sb="7" eb="8">
      <t>かず</t>
    </rPh>
    <rPh sb="9" eb="10">
      <t>かぞ</t>
    </rPh>
    <phoneticPr fontId="1" type="Hiragana"/>
  </si>
  <si>
    <t>やけ食いをする</t>
    <rPh sb="2" eb="3">
      <t>ぐ</t>
    </rPh>
    <phoneticPr fontId="1" type="Hiragana"/>
  </si>
  <si>
    <t>なく</t>
  </si>
  <si>
    <t>学級平均</t>
    <rPh sb="0" eb="2">
      <t>ガッキュウ</t>
    </rPh>
    <rPh sb="2" eb="4">
      <t>ヘイキン</t>
    </rPh>
    <phoneticPr fontId="3"/>
  </si>
  <si>
    <r>
      <rPr>
        <sz val="12"/>
        <color rgb="FFFF0000"/>
        <rFont val="AR P丸ゴシック体E"/>
        <family val="3"/>
        <charset val="128"/>
      </rPr>
      <t>事前入力シート
【声掛けの意識】</t>
    </r>
    <r>
      <rPr>
        <sz val="12"/>
        <rFont val="AR丸ゴシック体E"/>
        <family val="3"/>
        <charset val="128"/>
      </rPr>
      <t xml:space="preserve">
小学校</t>
    </r>
    <rPh sb="0" eb="4">
      <t>ジゼンニュウリョク</t>
    </rPh>
    <rPh sb="9" eb="11">
      <t>コエカ</t>
    </rPh>
    <rPh sb="13" eb="15">
      <t>イシキ</t>
    </rPh>
    <rPh sb="17" eb="20">
      <t>ショウガッコウ</t>
    </rPh>
    <phoneticPr fontId="3"/>
  </si>
  <si>
    <r>
      <rPr>
        <sz val="12"/>
        <color rgb="FFFF0000"/>
        <rFont val="AR P丸ゴシック体E"/>
        <family val="3"/>
        <charset val="128"/>
      </rPr>
      <t>事前入力シート
【トラブルの頻度】</t>
    </r>
    <r>
      <rPr>
        <sz val="12"/>
        <rFont val="AR丸ゴシック体E"/>
        <family val="3"/>
        <charset val="128"/>
      </rPr>
      <t xml:space="preserve">
小学校</t>
    </r>
    <rPh sb="0" eb="4">
      <t>ジゼンニュウリョク</t>
    </rPh>
    <rPh sb="14" eb="16">
      <t>ヒンド</t>
    </rPh>
    <rPh sb="18" eb="21">
      <t>ショウガッコウ</t>
    </rPh>
    <phoneticPr fontId="3"/>
  </si>
  <si>
    <t>　Ａさんが投げたボールをＢさんが取り損ねて、「ちゃんと取れ」「ちゃんと投げろ」と言い合ってもめている。</t>
    <rPh sb="18" eb="19">
      <t>そこ</t>
    </rPh>
    <phoneticPr fontId="9" type="Hiragana" alignment="distributed"/>
  </si>
  <si>
    <t>　遊んでいるとき、順番を守らないＡさんにＢさんが注意をしてもめている。</t>
  </si>
  <si>
    <t>　列に並ぶとき、自分が先だと言って、ＡさんとＢさんがもめている。</t>
  </si>
  <si>
    <t>　サッカーやドッジボールで、ボールが線から出たか出ていないかで、ＡさんとＢさんがもめている。</t>
  </si>
  <si>
    <t>　ドッジボールで、ボールが当たったか当たっていないかで、ＡさんとＢさんがもめている。</t>
  </si>
  <si>
    <t>　話し合いで、Ａさんが強い言い方をしたことで、Ｂさんが腹を立ててもめている。　</t>
  </si>
  <si>
    <t>　グループ活動のとき、自分がリーダーをしたいと言って、ＡさんとＢさんがもめている。</t>
  </si>
  <si>
    <t>　ろう下を走ったか、走っていないかで、ＡさんとＢさんがもめている。</t>
  </si>
  <si>
    <t>　サッカーのゴールキーパーをしているＡさんが点数を入れられ、Ｂさんから文句を言われてもめている。</t>
  </si>
  <si>
    <t>　Ａさんが授業で２人組をつくるときに「一緒にしよう」と言ったら、Ｂさんに断られてもめている。</t>
  </si>
  <si>
    <t>　Ａさんは友だちと話をしていただけなのに、ＢさんがＡさんに「私の悪口を言ってたでしょ」と言ってもめている。</t>
  </si>
  <si>
    <t>　悪口を言ったか、言っていないかで、ＡさんとＢさんがもめている。</t>
  </si>
  <si>
    <t>　授業が始まっても本を読むのをやめないＡさんに、Ｂさんが注意をしてもめている。</t>
  </si>
  <si>
    <t>　通りすがりに机にぶつかったとき、わざとぶつかったかわざとではなかったかで、ＡさんとＢさんがもめている。</t>
  </si>
  <si>
    <t>　ＡさんがＢさんと「一緒に行こう」と約束していたが、他の友だちと行っていることが分かりもめている。</t>
  </si>
  <si>
    <t>　Ａさんの帰りの用意が遅くて、Ｂさんから「早くして」と強く言われてもめている。</t>
  </si>
  <si>
    <t>　特別教室のかぎを自分が取りに行きたいと言って、ＡさんとＢさんがもめている。</t>
  </si>
  <si>
    <t>　ボール遊びをした後、ＡさんもＢさんもボールを片付けたくなくてもめている。</t>
  </si>
  <si>
    <t>　掃除をしないＡさんに、Ｂさんが注意をしてもめている。</t>
  </si>
  <si>
    <t>　みんなで遊ぶと決めた日に、いっしょに遊ばないＡさんにＢさんが注意をしてもめている。</t>
  </si>
  <si>
    <t>　Ａさんが「Ｂさん、給食当番でしょ！早くして」と言ったことで、Ｂさんが腹を立ててもめている。</t>
  </si>
  <si>
    <t>　最初は、２人でふざけて遊んでいたがいつの間にか本気になって、ＡさんとＢさんがもめている。</t>
  </si>
  <si>
    <t>　物を運んでいるとき、ＡさんがＢさんから「ちゃんと持ってよ！」と強く言われて、もめている。</t>
  </si>
  <si>
    <t>　Ａさんが「トランプをしたい」と言ったら、Ｂさんが「いや」と言ってもめている。</t>
  </si>
  <si>
    <t>　Ａさんがふざけて、Ｂさんが嫌がるあだ名で呼んでもめている。</t>
  </si>
  <si>
    <t>　掃除のバケツをＡさんもＢさんも片付けたくなくてもめている。</t>
  </si>
  <si>
    <t>　ＡさんがＢさんに「一緒に遊ぼう」と言ったときに、断られてもめている。</t>
  </si>
  <si>
    <t>　ＡさんがＢさんの牛乳を配り忘れたとき、Ｂさんが「わざと配らなかった」と言ってもめている。</t>
  </si>
  <si>
    <t>　新しい本を自分が先に読みたいと言って、ＡさんとＢさんがもめている。</t>
  </si>
  <si>
    <t>　Ａさんが、Ｂさんの好きな人を友だちにばらしたことでもめている。</t>
  </si>
  <si>
    <t>　日直の仕事をＡさんもＢさんもしたくなくてもめている。</t>
  </si>
  <si>
    <t>　掃除中、ＡさんがトイレットペーパーをＢさんより先に取りに行ったことでもめている。</t>
  </si>
  <si>
    <t xml:space="preserve">　　　　　　　　　　　　　　　　　　　　 </t>
    <phoneticPr fontId="1"/>
  </si>
  <si>
    <t>Ⅰ　トラブルの場面について</t>
    <rPh sb="7" eb="9">
      <t>バメン</t>
    </rPh>
    <phoneticPr fontId="1"/>
  </si>
  <si>
    <t>質問㋐</t>
    <rPh sb="0" eb="2">
      <t>シツモン</t>
    </rPh>
    <phoneticPr fontId="1"/>
  </si>
  <si>
    <t>順位</t>
    <rPh sb="0" eb="2">
      <t>ジュンイ</t>
    </rPh>
    <phoneticPr fontId="1"/>
  </si>
  <si>
    <t>トラブルの場面</t>
    <rPh sb="5" eb="7">
      <t>ばめん</t>
    </rPh>
    <phoneticPr fontId="28" type="Hiragana" alignment="distributed"/>
  </si>
  <si>
    <t>タイプ</t>
    <phoneticPr fontId="1"/>
  </si>
  <si>
    <t>学級
（人）</t>
    <rPh sb="0" eb="2">
      <t>ガッキュウ</t>
    </rPh>
    <rPh sb="4" eb="5">
      <t>ニン</t>
    </rPh>
    <phoneticPr fontId="1"/>
  </si>
  <si>
    <t>男子
（人）</t>
    <rPh sb="0" eb="2">
      <t>ダンシ</t>
    </rPh>
    <rPh sb="4" eb="5">
      <t>ニン</t>
    </rPh>
    <phoneticPr fontId="1"/>
  </si>
  <si>
    <t>女子
（人）</t>
    <rPh sb="0" eb="2">
      <t>ジョシ</t>
    </rPh>
    <rPh sb="4" eb="5">
      <t>ニン</t>
    </rPh>
    <phoneticPr fontId="1"/>
  </si>
  <si>
    <t>強制
順位</t>
    <rPh sb="0" eb="2">
      <t>キョウセイ</t>
    </rPh>
    <rPh sb="3" eb="5">
      <t>ジュンイ</t>
    </rPh>
    <phoneticPr fontId="1"/>
  </si>
  <si>
    <t>B</t>
    <phoneticPr fontId="1"/>
  </si>
  <si>
    <t>D</t>
    <phoneticPr fontId="1"/>
  </si>
  <si>
    <t>事前</t>
    <rPh sb="0" eb="2">
      <t>ジゼン</t>
    </rPh>
    <phoneticPr fontId="1"/>
  </si>
  <si>
    <t>トラブルの頻度</t>
    <rPh sb="5" eb="7">
      <t>ヒンド</t>
    </rPh>
    <phoneticPr fontId="1"/>
  </si>
  <si>
    <t>開始行</t>
    <rPh sb="0" eb="2">
      <t>カイシ</t>
    </rPh>
    <rPh sb="2" eb="3">
      <t>ギョウ</t>
    </rPh>
    <phoneticPr fontId="1"/>
  </si>
  <si>
    <t>終了行</t>
    <rPh sb="0" eb="2">
      <t>シュウリョウ</t>
    </rPh>
    <rPh sb="2" eb="3">
      <t>ギョウ</t>
    </rPh>
    <phoneticPr fontId="1"/>
  </si>
  <si>
    <t>B</t>
    <phoneticPr fontId="1"/>
  </si>
  <si>
    <t>D</t>
    <phoneticPr fontId="1"/>
  </si>
  <si>
    <t>BJ</t>
    <phoneticPr fontId="1"/>
  </si>
  <si>
    <t>BK</t>
    <phoneticPr fontId="1"/>
  </si>
  <si>
    <t>BL</t>
    <phoneticPr fontId="1"/>
  </si>
  <si>
    <t>BM</t>
    <phoneticPr fontId="1"/>
  </si>
  <si>
    <t>番号</t>
    <rPh sb="0" eb="2">
      <t>バンゴウ</t>
    </rPh>
    <phoneticPr fontId="1"/>
  </si>
  <si>
    <t>C</t>
    <phoneticPr fontId="1"/>
  </si>
  <si>
    <t>強制順位</t>
    <rPh sb="0" eb="2">
      <t>キョウセイ</t>
    </rPh>
    <rPh sb="2" eb="4">
      <t>ジュンイ</t>
    </rPh>
    <phoneticPr fontId="1"/>
  </si>
  <si>
    <t>詳細</t>
    <rPh sb="0" eb="2">
      <t>ショウサイ</t>
    </rPh>
    <phoneticPr fontId="1"/>
  </si>
  <si>
    <t>CJ</t>
    <phoneticPr fontId="1"/>
  </si>
  <si>
    <t>CK</t>
    <phoneticPr fontId="1"/>
  </si>
  <si>
    <t>CL</t>
    <phoneticPr fontId="1"/>
  </si>
  <si>
    <t>タイプ</t>
    <phoneticPr fontId="1"/>
  </si>
  <si>
    <t>事後</t>
    <rPh sb="0" eb="2">
      <t>ジゴ</t>
    </rPh>
    <phoneticPr fontId="1"/>
  </si>
  <si>
    <t>声掛けの意識</t>
    <rPh sb="0" eb="2">
      <t>コエカ</t>
    </rPh>
    <rPh sb="4" eb="6">
      <t>イシキ</t>
    </rPh>
    <phoneticPr fontId="1"/>
  </si>
  <si>
    <r>
      <rPr>
        <sz val="12"/>
        <color rgb="FFFF0000"/>
        <rFont val="AR P丸ゴシック体E"/>
        <family val="3"/>
        <charset val="128"/>
      </rPr>
      <t>事後入力シート
【声掛けの意識】</t>
    </r>
    <r>
      <rPr>
        <sz val="12"/>
        <rFont val="AR丸ゴシック体E"/>
        <family val="3"/>
        <charset val="128"/>
      </rPr>
      <t xml:space="preserve">
小学校</t>
    </r>
    <rPh sb="0" eb="2">
      <t>ジゴ</t>
    </rPh>
    <rPh sb="2" eb="4">
      <t>ニュウリョク</t>
    </rPh>
    <rPh sb="9" eb="11">
      <t>コエカ</t>
    </rPh>
    <rPh sb="13" eb="15">
      <t>イシキ</t>
    </rPh>
    <rPh sb="17" eb="20">
      <t>ショウガッコウ</t>
    </rPh>
    <phoneticPr fontId="3"/>
  </si>
  <si>
    <r>
      <rPr>
        <sz val="12"/>
        <color rgb="FFFF0000"/>
        <rFont val="AR P丸ゴシック体E"/>
        <family val="3"/>
        <charset val="128"/>
      </rPr>
      <t>事後入力シート
【トラブルの頻度】</t>
    </r>
    <r>
      <rPr>
        <sz val="12"/>
        <rFont val="AR丸ゴシック体E"/>
        <family val="3"/>
        <charset val="128"/>
      </rPr>
      <t xml:space="preserve">
小学校</t>
    </r>
    <rPh sb="0" eb="2">
      <t>ジゴ</t>
    </rPh>
    <rPh sb="2" eb="4">
      <t>ニュウリョク</t>
    </rPh>
    <rPh sb="14" eb="16">
      <t>ヒンド</t>
    </rPh>
    <rPh sb="18" eb="21">
      <t>ショウガッコウ</t>
    </rPh>
    <phoneticPr fontId="3"/>
  </si>
  <si>
    <t>しんこきゅうする</t>
  </si>
  <si>
    <t>がまんする</t>
  </si>
  <si>
    <t>CI</t>
    <phoneticPr fontId="1"/>
  </si>
  <si>
    <t>Ⅱ　怒りのコントロールについて</t>
    <phoneticPr fontId="1"/>
  </si>
  <si>
    <t>cq</t>
    <phoneticPr fontId="1"/>
  </si>
  <si>
    <t>cr</t>
    <phoneticPr fontId="1"/>
  </si>
  <si>
    <t>cs</t>
    <phoneticPr fontId="1"/>
  </si>
  <si>
    <t>ct</t>
    <phoneticPr fontId="1"/>
  </si>
  <si>
    <t>思う</t>
    <rPh sb="0" eb="1">
      <t>オモ</t>
    </rPh>
    <phoneticPr fontId="1"/>
  </si>
  <si>
    <t>少し思う</t>
    <rPh sb="0" eb="1">
      <t>スコ</t>
    </rPh>
    <rPh sb="2" eb="3">
      <t>オモ</t>
    </rPh>
    <phoneticPr fontId="1"/>
  </si>
  <si>
    <t>あまり思わない</t>
    <rPh sb="3" eb="4">
      <t>オモ</t>
    </rPh>
    <phoneticPr fontId="1"/>
  </si>
  <si>
    <t>思わない</t>
    <rPh sb="0" eb="1">
      <t>オモ</t>
    </rPh>
    <phoneticPr fontId="1"/>
  </si>
  <si>
    <t>ときどきある</t>
    <phoneticPr fontId="1"/>
  </si>
  <si>
    <t>あまりない</t>
    <phoneticPr fontId="1"/>
  </si>
  <si>
    <t>あまりない</t>
    <phoneticPr fontId="1"/>
  </si>
  <si>
    <t>ない</t>
    <phoneticPr fontId="1"/>
  </si>
  <si>
    <t>よくする</t>
    <phoneticPr fontId="1"/>
  </si>
  <si>
    <t>ときどきする</t>
    <phoneticPr fontId="1"/>
  </si>
  <si>
    <t>あまりしない</t>
    <phoneticPr fontId="1"/>
  </si>
  <si>
    <t>しない</t>
    <phoneticPr fontId="1"/>
  </si>
  <si>
    <t>よくする</t>
    <phoneticPr fontId="1"/>
  </si>
  <si>
    <t>ときどきする</t>
    <phoneticPr fontId="1"/>
  </si>
  <si>
    <t>あまりしない</t>
    <phoneticPr fontId="1"/>
  </si>
  <si>
    <t>しない</t>
    <phoneticPr fontId="1"/>
  </si>
  <si>
    <t>強制
順位</t>
  </si>
  <si>
    <t>順位</t>
    <rPh sb="0" eb="2">
      <t>ジュンイ</t>
    </rPh>
    <phoneticPr fontId="1"/>
  </si>
  <si>
    <t>よくある</t>
    <phoneticPr fontId="1"/>
  </si>
  <si>
    <t>　①～㉜のトラブルの場面について、この１ヶ月間のあなたの周りの様子を選んでください。</t>
    <rPh sb="21" eb="22">
      <t>ゲツ</t>
    </rPh>
    <rPh sb="22" eb="23">
      <t>カン</t>
    </rPh>
    <phoneticPr fontId="1"/>
  </si>
  <si>
    <t>　①～㉜のトラブルの場面について、この１ヶ月間のあなたの周りの様子を選んでください。</t>
    <phoneticPr fontId="1"/>
  </si>
  <si>
    <t>質問㋑</t>
    <rPh sb="0" eb="2">
      <t>シツモン</t>
    </rPh>
    <phoneticPr fontId="1"/>
  </si>
  <si>
    <t>　もし、①～㉜のトラブルがあったとしたら、あなたは「どうしたの？」と声を掛けることができると思いますか？</t>
    <rPh sb="34" eb="35">
      <t>コエ</t>
    </rPh>
    <rPh sb="36" eb="37">
      <t>カ</t>
    </rPh>
    <rPh sb="46" eb="47">
      <t>オモ</t>
    </rPh>
    <phoneticPr fontId="1"/>
  </si>
  <si>
    <t>質問㋒</t>
    <rPh sb="0" eb="2">
      <t>シツモン</t>
    </rPh>
    <phoneticPr fontId="1"/>
  </si>
  <si>
    <t>　学校生活で友達に腹が立って、イライラしたりムカムカしたりしたとき、あなたはどうしていますか？</t>
    <rPh sb="1" eb="3">
      <t>ガッコウ</t>
    </rPh>
    <rPh sb="3" eb="5">
      <t>セイカツ</t>
    </rPh>
    <rPh sb="6" eb="8">
      <t>トモダチ</t>
    </rPh>
    <rPh sb="9" eb="10">
      <t>ハラ</t>
    </rPh>
    <rPh sb="11" eb="12">
      <t>タ</t>
    </rPh>
    <phoneticPr fontId="1"/>
  </si>
  <si>
    <t>年</t>
    <rPh sb="0" eb="1">
      <t>ネン</t>
    </rPh>
    <phoneticPr fontId="1"/>
  </si>
  <si>
    <t>組</t>
    <rPh sb="0" eb="1">
      <t>クミ</t>
    </rPh>
    <phoneticPr fontId="1"/>
  </si>
  <si>
    <t>月</t>
    <rPh sb="0" eb="1">
      <t>ゲツ</t>
    </rPh>
    <phoneticPr fontId="1"/>
  </si>
  <si>
    <t>日</t>
    <rPh sb="0" eb="1">
      <t>ニチ</t>
    </rPh>
    <phoneticPr fontId="1"/>
  </si>
  <si>
    <t>「よくある」と「ときどきある」の合計の32項目の平均＝</t>
    <rPh sb="21" eb="23">
      <t>コウモク</t>
    </rPh>
    <rPh sb="24" eb="26">
      <t>ヘイキン</t>
    </rPh>
    <phoneticPr fontId="1"/>
  </si>
  <si>
    <t>「思う」と「少し思う」の合計の32項目の平均＝</t>
    <rPh sb="1" eb="2">
      <t>オモ</t>
    </rPh>
    <rPh sb="6" eb="7">
      <t>スコ</t>
    </rPh>
    <rPh sb="8" eb="9">
      <t>オモ</t>
    </rPh>
    <rPh sb="17" eb="19">
      <t>コウモク</t>
    </rPh>
    <rPh sb="20" eb="22">
      <t>ヘイキン</t>
    </rPh>
    <phoneticPr fontId="1"/>
  </si>
  <si>
    <t>　掃除中、ＡさんがトイレットペーパーをＢさんより先に取りに行ったことでもめている。</t>
    <phoneticPr fontId="1"/>
  </si>
  <si>
    <r>
      <rPr>
        <sz val="12"/>
        <color rgb="FFFF0000"/>
        <rFont val="AR P丸ゴシック体E"/>
        <family val="3"/>
        <charset val="128"/>
      </rPr>
      <t>事前入力シート
【怒りへの対処法】</t>
    </r>
    <r>
      <rPr>
        <sz val="12"/>
        <rFont val="AR丸ゴシック体E"/>
        <family val="3"/>
        <charset val="128"/>
      </rPr>
      <t xml:space="preserve">
小学校</t>
    </r>
    <rPh sb="0" eb="4">
      <t>ジゼンニュウリョク</t>
    </rPh>
    <rPh sb="9" eb="10">
      <t>イカ</t>
    </rPh>
    <rPh sb="13" eb="16">
      <t>タイショホウ</t>
    </rPh>
    <rPh sb="18" eb="21">
      <t>ショウガッコウ</t>
    </rPh>
    <phoneticPr fontId="3"/>
  </si>
  <si>
    <r>
      <rPr>
        <sz val="12"/>
        <color rgb="FFFF0000"/>
        <rFont val="AR P丸ゴシック体E"/>
        <family val="3"/>
        <charset val="128"/>
      </rPr>
      <t>事後入力シート
【怒りへの対処法】</t>
    </r>
    <r>
      <rPr>
        <sz val="12"/>
        <rFont val="AR丸ゴシック体E"/>
        <family val="3"/>
        <charset val="128"/>
      </rPr>
      <t xml:space="preserve">
小学校</t>
    </r>
    <rPh sb="0" eb="2">
      <t>ジゴ</t>
    </rPh>
    <rPh sb="2" eb="4">
      <t>ニュウリョク</t>
    </rPh>
    <rPh sb="9" eb="10">
      <t>イカ</t>
    </rPh>
    <rPh sb="13" eb="16">
      <t>タイショホウ</t>
    </rPh>
    <rPh sb="18" eb="21">
      <t>ショウガッコウ</t>
    </rPh>
    <phoneticPr fontId="3"/>
  </si>
  <si>
    <t>怒りへの対処法</t>
    <rPh sb="0" eb="1">
      <t>イカ</t>
    </rPh>
    <rPh sb="4" eb="7">
      <t>タイショホウ</t>
    </rPh>
    <phoneticPr fontId="1"/>
  </si>
  <si>
    <t>はじめに</t>
    <phoneticPr fontId="3"/>
  </si>
  <si>
    <t>集計ツールの使い方と注意点</t>
    <rPh sb="0" eb="2">
      <t>シュウケイ</t>
    </rPh>
    <rPh sb="6" eb="7">
      <t>ツカ</t>
    </rPh>
    <rPh sb="8" eb="9">
      <t>カタ</t>
    </rPh>
    <rPh sb="10" eb="13">
      <t>チュウイテン</t>
    </rPh>
    <phoneticPr fontId="3"/>
  </si>
  <si>
    <r>
      <t>①　入力シートに学級・期日・名前・性別を入力してください。学級と名前以外は、</t>
    </r>
    <r>
      <rPr>
        <sz val="11"/>
        <color rgb="FFFF0000"/>
        <rFont val="ＭＳ Ｐゴシック"/>
        <family val="3"/>
        <charset val="128"/>
        <scheme val="minor"/>
      </rPr>
      <t>全て半角数字</t>
    </r>
    <r>
      <rPr>
        <sz val="11"/>
        <color theme="1"/>
        <rFont val="ＭＳ Ｐゴシック"/>
        <family val="2"/>
        <charset val="128"/>
        <scheme val="minor"/>
      </rPr>
      <t>で入力してください。</t>
    </r>
    <rPh sb="2" eb="4">
      <t>ニュウリョク</t>
    </rPh>
    <rPh sb="8" eb="10">
      <t>ガッキュウ</t>
    </rPh>
    <rPh sb="11" eb="13">
      <t>キジツ</t>
    </rPh>
    <rPh sb="14" eb="16">
      <t>ナマエ</t>
    </rPh>
    <rPh sb="17" eb="19">
      <t>セイベツ</t>
    </rPh>
    <rPh sb="20" eb="22">
      <t>ニュウリョク</t>
    </rPh>
    <rPh sb="29" eb="31">
      <t>ガッキュウ</t>
    </rPh>
    <rPh sb="32" eb="34">
      <t>ナマエ</t>
    </rPh>
    <rPh sb="34" eb="36">
      <t>イガイ</t>
    </rPh>
    <rPh sb="38" eb="39">
      <t>スベ</t>
    </rPh>
    <rPh sb="40" eb="42">
      <t>ハンカク</t>
    </rPh>
    <rPh sb="42" eb="44">
      <t>スウジ</t>
    </rPh>
    <rPh sb="44" eb="46">
      <t>エイスウジ</t>
    </rPh>
    <rPh sb="45" eb="47">
      <t>ニュウリョク</t>
    </rPh>
    <phoneticPr fontId="3"/>
  </si>
  <si>
    <t>　　　・「入力シート【トラブルの頻度】」に入力すると、他のシートに自動的に反映されます。</t>
    <phoneticPr fontId="1"/>
  </si>
  <si>
    <r>
      <t>　　　・性別は</t>
    </r>
    <r>
      <rPr>
        <sz val="11"/>
        <color rgb="FFFF0000"/>
        <rFont val="ＭＳ Ｐゴシック"/>
        <family val="3"/>
        <charset val="128"/>
        <scheme val="minor"/>
      </rPr>
      <t>男子を「1」、女子を「2」</t>
    </r>
    <r>
      <rPr>
        <sz val="11"/>
        <rFont val="ＭＳ Ｐゴシック"/>
        <family val="3"/>
        <charset val="128"/>
        <scheme val="minor"/>
      </rPr>
      <t>として入力してください。性別を入力すると、番号は自動でカウントされます。</t>
    </r>
    <rPh sb="32" eb="34">
      <t>セイベツ</t>
    </rPh>
    <rPh sb="35" eb="37">
      <t>ニュウリョク</t>
    </rPh>
    <rPh sb="41" eb="43">
      <t>バンゴウ</t>
    </rPh>
    <rPh sb="44" eb="46">
      <t>ジドウ</t>
    </rPh>
    <phoneticPr fontId="1"/>
  </si>
  <si>
    <t>　　　・プルダウンから数字を選んで入力することもできます。</t>
    <rPh sb="11" eb="13">
      <t>スウジ</t>
    </rPh>
    <rPh sb="14" eb="15">
      <t>エラ</t>
    </rPh>
    <rPh sb="17" eb="19">
      <t>ニュウリョク</t>
    </rPh>
    <phoneticPr fontId="1"/>
  </si>
  <si>
    <t>入力後は…</t>
    <rPh sb="0" eb="2">
      <t>ニュウリョク</t>
    </rPh>
    <rPh sb="2" eb="3">
      <t>ゴ</t>
    </rPh>
    <phoneticPr fontId="3"/>
  </si>
  <si>
    <t>・入力したデータを基に学級全体と男女別の平均が自動的に算出され、結果シート（グラフ）に出力されます。
・結果シートのグラフは、学級全体の平均を高い順に並び替えて表示されます。</t>
    <rPh sb="1" eb="3">
      <t>ニュウリョク</t>
    </rPh>
    <rPh sb="9" eb="10">
      <t>モト</t>
    </rPh>
    <rPh sb="11" eb="13">
      <t>ガッキュウ</t>
    </rPh>
    <rPh sb="13" eb="15">
      <t>ゼンタイ</t>
    </rPh>
    <rPh sb="16" eb="19">
      <t>ダンジョベツ</t>
    </rPh>
    <rPh sb="20" eb="22">
      <t>ヘイキン</t>
    </rPh>
    <rPh sb="23" eb="26">
      <t>ジドウテキ</t>
    </rPh>
    <rPh sb="27" eb="29">
      <t>サンシュツ</t>
    </rPh>
    <rPh sb="32" eb="34">
      <t>ケッカ</t>
    </rPh>
    <rPh sb="43" eb="45">
      <t>シュツリョク</t>
    </rPh>
    <rPh sb="52" eb="54">
      <t>ケッカ</t>
    </rPh>
    <rPh sb="63" eb="65">
      <t>ガッキュウ</t>
    </rPh>
    <rPh sb="65" eb="67">
      <t>ゼンタイ</t>
    </rPh>
    <rPh sb="68" eb="70">
      <t>ヘイキン</t>
    </rPh>
    <rPh sb="71" eb="72">
      <t>タカ</t>
    </rPh>
    <rPh sb="73" eb="74">
      <t>ジュン</t>
    </rPh>
    <rPh sb="75" eb="76">
      <t>ナラ</t>
    </rPh>
    <rPh sb="77" eb="78">
      <t>カ</t>
    </rPh>
    <rPh sb="80" eb="82">
      <t>ヒョウジ</t>
    </rPh>
    <phoneticPr fontId="3"/>
  </si>
  <si>
    <t>このファイルは、児童の「トラブルについてのアンケート」（【トラブルの頻度】【声掛けの意識】【怒りへの対処法】）の集計をするためのものです。
入力シートは、３つの項目（【トラブルの頻度】【声掛けの意識】【怒りへの対処法】）について、学習の事前と事後の２回入力できるようになっています。</t>
    <rPh sb="56" eb="58">
      <t>シュウケイ</t>
    </rPh>
    <rPh sb="70" eb="72">
      <t>ニュウリョク</t>
    </rPh>
    <rPh sb="115" eb="117">
      <t>ガクシュウ</t>
    </rPh>
    <rPh sb="118" eb="120">
      <t>ジゼン</t>
    </rPh>
    <rPh sb="121" eb="123">
      <t>ジゴ</t>
    </rPh>
    <rPh sb="125" eb="126">
      <t>カイ</t>
    </rPh>
    <rPh sb="126" eb="128">
      <t>ニュウリョク</t>
    </rPh>
    <phoneticPr fontId="3"/>
  </si>
  <si>
    <t>②　入力シートに児童の回答を「1、2、3、4」（半角数字）のいずれかで入力してください。</t>
    <rPh sb="2" eb="4">
      <t>ニュウリョク</t>
    </rPh>
    <rPh sb="11" eb="13">
      <t>カイトウ</t>
    </rPh>
    <rPh sb="24" eb="26">
      <t>ハンカク</t>
    </rPh>
    <rPh sb="26" eb="28">
      <t>スウジ</t>
    </rPh>
    <rPh sb="35" eb="37">
      <t>ニュウリョク</t>
    </rPh>
    <phoneticPr fontId="3"/>
  </si>
  <si>
    <t>■「トラブルについてのアンケート」集計ツール</t>
    <rPh sb="17" eb="19">
      <t>シュウケイ</t>
    </rPh>
    <phoneticPr fontId="3"/>
  </si>
  <si>
    <t>　　　・名前は、無記名でアンケートを実施した場合は、空欄のままで構いません。</t>
    <rPh sb="8" eb="11">
      <t>ムキメイ</t>
    </rPh>
    <rPh sb="18" eb="20">
      <t>ジッシ</t>
    </rPh>
    <rPh sb="22" eb="24">
      <t>バアイ</t>
    </rPh>
    <rPh sb="26" eb="28">
      <t>クウラン</t>
    </rPh>
    <rPh sb="32" eb="33">
      <t>カマ</t>
    </rPh>
    <phoneticPr fontId="1"/>
  </si>
  <si>
    <t>　　　・無回答の場合は、空欄のままで構いません。</t>
    <rPh sb="4" eb="7">
      <t>ムカイトウ</t>
    </rPh>
    <rPh sb="8" eb="10">
      <t>バアイ</t>
    </rPh>
    <rPh sb="12" eb="14">
      <t>クウラン</t>
    </rPh>
    <rPh sb="18" eb="19">
      <t>カマ</t>
    </rPh>
    <phoneticPr fontId="3"/>
  </si>
  <si>
    <t>入力シートと結果シートは、【トラブルの頻度】【声掛けの意識】【怒りへの対処法】の順に下のように並んでいます。クリックするとシートを表示することができます。</t>
    <rPh sb="0" eb="2">
      <t>ニュウリョク</t>
    </rPh>
    <rPh sb="6" eb="8">
      <t>ケッカ</t>
    </rPh>
    <rPh sb="40" eb="41">
      <t>ジュン</t>
    </rPh>
    <rPh sb="42" eb="43">
      <t>シタ</t>
    </rPh>
    <rPh sb="47" eb="48">
      <t>ナラ</t>
    </rPh>
    <rPh sb="65" eb="67">
      <t>ヒョウジ</t>
    </rPh>
    <phoneticPr fontId="1"/>
  </si>
  <si>
    <r>
      <t xml:space="preserve"> 　　 　　　 　　　　　　  </t>
    </r>
    <r>
      <rPr>
        <b/>
        <sz val="9"/>
        <color theme="1"/>
        <rFont val="ＭＳ Ｐゴシック"/>
        <family val="3"/>
        <charset val="128"/>
        <scheme val="minor"/>
      </rPr>
      <t>↓</t>
    </r>
    <r>
      <rPr>
        <sz val="9"/>
        <color theme="1"/>
        <rFont val="ＭＳ Ｐゴシック"/>
        <family val="3"/>
        <charset val="128"/>
        <scheme val="minor"/>
      </rPr>
      <t>１回目の入力シート　　　　</t>
    </r>
    <r>
      <rPr>
        <b/>
        <sz val="9"/>
        <color theme="1"/>
        <rFont val="ＭＳ Ｐゴシック"/>
        <family val="3"/>
        <charset val="128"/>
        <scheme val="minor"/>
      </rPr>
      <t>↓</t>
    </r>
    <r>
      <rPr>
        <sz val="9"/>
        <color theme="1"/>
        <rFont val="ＭＳ Ｐゴシック"/>
        <family val="3"/>
        <charset val="128"/>
        <scheme val="minor"/>
      </rPr>
      <t>１回目の結果シート　　　　</t>
    </r>
    <r>
      <rPr>
        <b/>
        <sz val="9"/>
        <color theme="1"/>
        <rFont val="ＭＳ Ｐゴシック"/>
        <family val="3"/>
        <charset val="128"/>
        <scheme val="minor"/>
      </rPr>
      <t>↓</t>
    </r>
    <r>
      <rPr>
        <sz val="9"/>
        <color theme="1"/>
        <rFont val="ＭＳ Ｐゴシック"/>
        <family val="3"/>
        <charset val="128"/>
        <scheme val="minor"/>
      </rPr>
      <t>２回目の入力シート　　　　　</t>
    </r>
    <r>
      <rPr>
        <b/>
        <sz val="9"/>
        <color theme="1"/>
        <rFont val="ＭＳ Ｐゴシック"/>
        <family val="3"/>
        <charset val="128"/>
        <scheme val="minor"/>
      </rPr>
      <t>↓</t>
    </r>
    <r>
      <rPr>
        <sz val="9"/>
        <color theme="1"/>
        <rFont val="ＭＳ Ｐゴシック"/>
        <family val="3"/>
        <charset val="128"/>
        <scheme val="minor"/>
      </rPr>
      <t>２回目の結果シート　　　　　　　　　　　　　　　</t>
    </r>
    <rPh sb="18" eb="20">
      <t>カイメ</t>
    </rPh>
    <rPh sb="21" eb="23">
      <t>ニュウリョク</t>
    </rPh>
    <rPh sb="32" eb="34">
      <t>カイメ</t>
    </rPh>
    <rPh sb="35" eb="37">
      <t>ケッカ</t>
    </rPh>
    <rPh sb="46" eb="48">
      <t>カイメ</t>
    </rPh>
    <rPh sb="49" eb="51">
      <t>ニュウリョク</t>
    </rPh>
    <rPh sb="61" eb="63">
      <t>カイメ</t>
    </rPh>
    <rPh sb="64" eb="66">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</si>
</sst>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Red]\(0.0\)"/>
    <numFmt numFmtId="177" formatCode="0.0_ "/>
    <numFmt numFmtId="178" formatCode="0_ "/>
    <numFmt numFmtId="179" formatCode="[=1]&quot;男&quot;;[=2]&quot;女&quot;"/>
    <numFmt numFmtId="180" formatCode="[=0]&quot;&quot;;General"/>
    <numFmt numFmtId="181" formatCode="0.0%"/>
  </numFmts>
  <fonts count="52">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6"/>
      <name val="ＭＳ Ｐゴシック"/>
      <family val="3"/>
      <charset val="128"/>
    </font>
    <font>
      <b/>
      <sz val="10"/>
      <color indexed="10"/>
      <name val="ＭＳ Ｐゴシック"/>
      <family val="3"/>
      <charset val="128"/>
    </font>
    <font>
      <sz val="8"/>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b/>
      <sz val="8"/>
      <name val="HG丸ｺﾞｼｯｸM-PRO"/>
      <family val="3"/>
      <charset val="128"/>
    </font>
    <font>
      <sz val="9"/>
      <color theme="1"/>
      <name val="ＭＳ Ｐゴシック"/>
      <family val="2"/>
      <charset val="128"/>
      <scheme val="minor"/>
    </font>
    <font>
      <sz val="6"/>
      <name val="ＭＳ ゴシック"/>
      <family val="3"/>
      <charset val="128"/>
    </font>
    <font>
      <sz val="12"/>
      <name val="AR丸ゴシック体E"/>
      <family val="3"/>
      <charset val="128"/>
    </font>
    <font>
      <b/>
      <sz val="8"/>
      <name val="AR丸ゴシック体E"/>
      <family val="3"/>
      <charset val="128"/>
    </font>
    <font>
      <sz val="12"/>
      <color rgb="FFFF0000"/>
      <name val="AR P丸ゴシック体E"/>
      <family val="3"/>
      <charset val="128"/>
    </font>
    <font>
      <b/>
      <sz val="6"/>
      <name val="ＭＳ ゴシック"/>
      <family val="3"/>
      <charset val="128"/>
    </font>
    <font>
      <b/>
      <sz val="9"/>
      <name val="ＭＳ Ｐゴシック"/>
      <family val="3"/>
      <charset val="128"/>
      <scheme val="major"/>
    </font>
    <font>
      <sz val="11"/>
      <color theme="1"/>
      <name val="ＭＳ Ｐゴシック"/>
      <family val="3"/>
      <charset val="128"/>
      <scheme val="major"/>
    </font>
    <font>
      <sz val="10"/>
      <color theme="1"/>
      <name val="ＭＳ Ｐゴシック"/>
      <family val="2"/>
      <charset val="128"/>
      <scheme val="minor"/>
    </font>
    <font>
      <sz val="10"/>
      <name val="AR丸ゴシック体E"/>
      <family val="3"/>
      <charset val="128"/>
    </font>
    <font>
      <sz val="9"/>
      <name val="AR丸ゴシック体E"/>
      <family val="3"/>
      <charset val="128"/>
    </font>
    <font>
      <sz val="9"/>
      <color theme="1"/>
      <name val="AR丸ゴシック体E"/>
      <family val="3"/>
      <charset val="128"/>
    </font>
    <font>
      <sz val="12"/>
      <color theme="1"/>
      <name val="ＭＳ Ｐゴシック"/>
      <family val="2"/>
      <charset val="128"/>
      <scheme val="minor"/>
    </font>
    <font>
      <b/>
      <sz val="12"/>
      <color theme="1"/>
      <name val="ＭＳ Ｐゴシック"/>
      <family val="3"/>
      <charset val="128"/>
      <scheme val="minor"/>
    </font>
    <font>
      <sz val="11"/>
      <color theme="1"/>
      <name val="HG丸ｺﾞｼｯｸM-PRO"/>
      <family val="3"/>
      <charset val="128"/>
    </font>
    <font>
      <sz val="10"/>
      <color theme="1"/>
      <name val="HG丸ｺﾞｼｯｸM-PRO"/>
      <family val="3"/>
      <charset val="128"/>
    </font>
    <font>
      <sz val="10"/>
      <color theme="1"/>
      <name val="AR P丸ゴシック体E"/>
      <family val="3"/>
      <charset val="128"/>
    </font>
    <font>
      <sz val="18"/>
      <color theme="1"/>
      <name val="ＭＳ Ｐゴシック"/>
      <family val="2"/>
      <charset val="128"/>
      <scheme val="minor"/>
    </font>
    <font>
      <sz val="22"/>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2"/>
      <charset val="128"/>
      <scheme val="minor"/>
    </font>
    <font>
      <sz val="11"/>
      <color theme="0"/>
      <name val="ＭＳ Ｐゴシック"/>
      <family val="2"/>
      <charset val="128"/>
      <scheme val="minor"/>
    </font>
    <font>
      <sz val="16"/>
      <color theme="1"/>
      <name val="ＭＳ Ｐゴシック"/>
      <family val="2"/>
      <charset val="128"/>
      <scheme val="minor"/>
    </font>
    <font>
      <b/>
      <sz val="9"/>
      <color theme="1"/>
      <name val="ＭＳ Ｐゴシック"/>
      <family val="3"/>
      <charset val="128"/>
      <scheme val="minor"/>
    </font>
    <font>
      <sz val="14"/>
      <color theme="1"/>
      <name val="ＭＳ Ｐゴシック"/>
      <family val="3"/>
      <charset val="128"/>
      <scheme val="minor"/>
    </font>
    <font>
      <sz val="11"/>
      <color rgb="FFFF0000"/>
      <name val="ＭＳ Ｐゴシック"/>
      <family val="2"/>
      <charset val="128"/>
      <scheme val="minor"/>
    </font>
    <font>
      <sz val="10"/>
      <color rgb="FFFF0000"/>
      <name val="HG丸ｺﾞｼｯｸM-PRO"/>
      <family val="3"/>
      <charset val="128"/>
    </font>
    <font>
      <sz val="9"/>
      <color theme="0"/>
      <name val="ＭＳ Ｐゴシック"/>
      <family val="2"/>
      <charset val="128"/>
      <scheme val="minor"/>
    </font>
    <font>
      <sz val="11"/>
      <color theme="1"/>
      <name val="ＭＳ Ｐゴシック"/>
      <family val="2"/>
      <charset val="128"/>
      <scheme val="minor"/>
    </font>
    <font>
      <b/>
      <sz val="8"/>
      <color theme="1"/>
      <name val="ＭＳ Ｐゴシック"/>
      <family val="2"/>
      <charset val="128"/>
      <scheme val="minor"/>
    </font>
    <font>
      <sz val="14"/>
      <color theme="1"/>
      <name val="ＭＳ Ｐゴシック"/>
      <family val="2"/>
      <charset val="128"/>
      <scheme val="minor"/>
    </font>
    <font>
      <b/>
      <sz val="20"/>
      <color theme="1"/>
      <name val="ＭＳ Ｐゴシック"/>
      <family val="3"/>
      <charset val="128"/>
      <scheme val="minor"/>
    </font>
    <font>
      <b/>
      <sz val="22"/>
      <color theme="1"/>
      <name val="ＭＳ Ｐゴシック"/>
      <family val="3"/>
      <charset val="128"/>
      <scheme val="minor"/>
    </font>
    <font>
      <sz val="8"/>
      <name val="ＭＳ ゴシック"/>
      <family val="3"/>
      <charset val="128"/>
    </font>
    <font>
      <b/>
      <sz val="16"/>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5"/>
      <name val="ＭＳ Ｐゴシック"/>
      <family val="3"/>
      <charset val="128"/>
      <scheme val="minor"/>
    </font>
    <font>
      <b/>
      <sz val="11"/>
      <color theme="1"/>
      <name val="ＭＳ Ｐゴシック"/>
      <family val="2"/>
      <charset val="128"/>
      <scheme val="minor"/>
    </font>
    <font>
      <b/>
      <sz val="11"/>
      <color theme="1"/>
      <name val="ＭＳ Ｐゴシック"/>
      <family val="3"/>
      <charset val="128"/>
      <scheme val="minor"/>
    </font>
  </fonts>
  <fills count="17">
    <fill>
      <patternFill patternType="none"/>
    </fill>
    <fill>
      <patternFill patternType="gray125"/>
    </fill>
    <fill>
      <patternFill patternType="solid">
        <fgColor indexed="41"/>
        <bgColor indexed="64"/>
      </patternFill>
    </fill>
    <fill>
      <patternFill patternType="solid">
        <fgColor indexed="11"/>
        <bgColor indexed="64"/>
      </patternFill>
    </fill>
    <fill>
      <patternFill patternType="solid">
        <fgColor indexed="43"/>
        <bgColor indexed="64"/>
      </patternFill>
    </fill>
    <fill>
      <patternFill patternType="solid">
        <fgColor indexed="40"/>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99FF"/>
        <bgColor indexed="64"/>
      </patternFill>
    </fill>
    <fill>
      <patternFill patternType="solid">
        <fgColor rgb="FFCCFFFF"/>
        <bgColor indexed="64"/>
      </patternFill>
    </fill>
    <fill>
      <patternFill patternType="solid">
        <fgColor rgb="FFFFCCFF"/>
        <bgColor indexed="64"/>
      </patternFill>
    </fill>
    <fill>
      <patternFill patternType="solid">
        <fgColor theme="7"/>
      </patternFill>
    </fill>
    <fill>
      <patternFill patternType="solid">
        <fgColor rgb="FF99FF99"/>
        <bgColor indexed="64"/>
      </patternFill>
    </fill>
    <fill>
      <patternFill patternType="solid">
        <fgColor rgb="FF99FFCC"/>
        <bgColor indexed="64"/>
      </patternFill>
    </fill>
    <fill>
      <patternFill patternType="solid">
        <fgColor rgb="FF92D050"/>
        <bgColor indexed="64"/>
      </patternFill>
    </fill>
    <fill>
      <patternFill patternType="solid">
        <fgColor theme="0"/>
        <bgColor indexed="64"/>
      </patternFill>
    </fill>
  </fills>
  <borders count="129">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ck">
        <color indexed="64"/>
      </left>
      <right style="thick">
        <color indexed="64"/>
      </right>
      <top style="thick">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hair">
        <color auto="1"/>
      </right>
      <top style="medium">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bottom style="hair">
        <color auto="1"/>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hair">
        <color auto="1"/>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double">
        <color auto="1"/>
      </left>
      <right style="double">
        <color auto="1"/>
      </right>
      <top style="double">
        <color auto="1"/>
      </top>
      <bottom style="double">
        <color auto="1"/>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hair">
        <color indexed="64"/>
      </top>
      <bottom style="thin">
        <color auto="1"/>
      </bottom>
      <diagonal/>
    </border>
    <border>
      <left/>
      <right style="thin">
        <color indexed="64"/>
      </right>
      <top style="hair">
        <color indexed="64"/>
      </top>
      <bottom style="thin">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medium">
        <color indexed="64"/>
      </left>
      <right style="hair">
        <color auto="1"/>
      </right>
      <top style="hair">
        <color auto="1"/>
      </top>
      <bottom style="thin">
        <color auto="1"/>
      </bottom>
      <diagonal/>
    </border>
    <border>
      <left style="hair">
        <color indexed="64"/>
      </left>
      <right style="hair">
        <color indexed="64"/>
      </right>
      <top style="hair">
        <color indexed="64"/>
      </top>
      <bottom style="thin">
        <color auto="1"/>
      </bottom>
      <diagonal/>
    </border>
    <border>
      <left style="hair">
        <color indexed="64"/>
      </left>
      <right style="medium">
        <color indexed="64"/>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hair">
        <color indexed="64"/>
      </top>
      <bottom style="thin">
        <color auto="1"/>
      </bottom>
      <diagonal/>
    </border>
    <border>
      <left style="thin">
        <color indexed="64"/>
      </left>
      <right style="thin">
        <color indexed="64"/>
      </right>
      <top style="hair">
        <color indexed="64"/>
      </top>
      <bottom style="thin">
        <color auto="1"/>
      </bottom>
      <diagonal/>
    </border>
    <border>
      <left style="thin">
        <color indexed="64"/>
      </left>
      <right style="medium">
        <color indexed="64"/>
      </right>
      <top style="hair">
        <color indexed="64"/>
      </top>
      <bottom style="thin">
        <color auto="1"/>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auto="1"/>
      </top>
      <bottom style="double">
        <color auto="1"/>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s>
  <cellStyleXfs count="3">
    <xf numFmtId="0" fontId="0" fillId="0" borderId="0">
      <alignment vertical="center"/>
    </xf>
    <xf numFmtId="0" fontId="32" fillId="12" borderId="0" applyNumberFormat="0" applyBorder="0" applyAlignment="0" applyProtection="0">
      <alignment vertical="center"/>
    </xf>
    <xf numFmtId="9" fontId="39" fillId="0" borderId="0" applyFont="0" applyFill="0" applyBorder="0" applyAlignment="0" applyProtection="0">
      <alignment vertical="center"/>
    </xf>
  </cellStyleXfs>
  <cellXfs count="470">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pplyAlignment="1">
      <alignment vertical="center" shrinkToFit="1"/>
    </xf>
    <xf numFmtId="0" fontId="0" fillId="0" borderId="0" xfId="0" applyFill="1" applyBorder="1">
      <alignment vertical="center"/>
    </xf>
    <xf numFmtId="0" fontId="0" fillId="0" borderId="0" xfId="0" applyFill="1" applyBorder="1" applyAlignment="1" applyProtection="1">
      <alignment vertical="center" shrinkToFit="1"/>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29"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39" xfId="0" applyBorder="1" applyProtection="1">
      <alignment vertical="center"/>
      <protection locked="0"/>
    </xf>
    <xf numFmtId="0" fontId="0" fillId="0" borderId="42" xfId="0" applyBorder="1" applyProtection="1">
      <alignment vertical="center"/>
      <protection locked="0"/>
    </xf>
    <xf numFmtId="0" fontId="6" fillId="2" borderId="12" xfId="0" applyFont="1" applyFill="1" applyBorder="1" applyAlignment="1" applyProtection="1">
      <alignment vertical="center" wrapText="1"/>
      <protection locked="0"/>
    </xf>
    <xf numFmtId="0" fontId="6" fillId="2" borderId="20" xfId="0" applyFont="1" applyFill="1" applyBorder="1" applyAlignment="1" applyProtection="1">
      <alignment vertical="center" wrapText="1"/>
      <protection locked="0"/>
    </xf>
    <xf numFmtId="0" fontId="3" fillId="2" borderId="3" xfId="0" applyFont="1" applyFill="1" applyBorder="1" applyAlignment="1" applyProtection="1">
      <alignment vertical="center" shrinkToFit="1"/>
    </xf>
    <xf numFmtId="0" fontId="0" fillId="2" borderId="3" xfId="0" applyFill="1" applyBorder="1" applyProtection="1">
      <alignment vertical="center"/>
    </xf>
    <xf numFmtId="0" fontId="10" fillId="2" borderId="4" xfId="0" applyFont="1" applyFill="1" applyBorder="1" applyProtection="1">
      <alignment vertical="center"/>
    </xf>
    <xf numFmtId="0" fontId="0" fillId="2" borderId="1" xfId="0" applyFill="1" applyBorder="1" applyAlignment="1" applyProtection="1">
      <alignment vertical="center" shrinkToFit="1"/>
    </xf>
    <xf numFmtId="176" fontId="0" fillId="2" borderId="2" xfId="0" applyNumberFormat="1" applyFill="1" applyBorder="1" applyAlignment="1" applyProtection="1">
      <alignment vertical="center" shrinkToFit="1"/>
    </xf>
    <xf numFmtId="177" fontId="0" fillId="2" borderId="2" xfId="0" applyNumberFormat="1" applyFill="1" applyBorder="1" applyAlignment="1" applyProtection="1">
      <alignment vertical="center" shrinkToFit="1"/>
    </xf>
    <xf numFmtId="0" fontId="0" fillId="2" borderId="18" xfId="0" applyFill="1" applyBorder="1" applyProtection="1">
      <alignment vertical="center"/>
    </xf>
    <xf numFmtId="0" fontId="10" fillId="2" borderId="43" xfId="0" applyFont="1" applyFill="1" applyBorder="1" applyProtection="1">
      <alignment vertical="center"/>
    </xf>
    <xf numFmtId="0" fontId="10" fillId="2" borderId="44" xfId="0" applyFont="1" applyFill="1" applyBorder="1" applyProtection="1">
      <alignment vertical="center"/>
    </xf>
    <xf numFmtId="0" fontId="0" fillId="2" borderId="2" xfId="0" applyFill="1" applyBorder="1" applyAlignment="1" applyProtection="1">
      <alignment vertical="center" shrinkToFit="1"/>
    </xf>
    <xf numFmtId="0" fontId="0" fillId="2" borderId="7" xfId="0" applyFill="1" applyBorder="1" applyAlignment="1" applyProtection="1">
      <alignment vertical="center" shrinkToFit="1"/>
    </xf>
    <xf numFmtId="0" fontId="0" fillId="2" borderId="11" xfId="0" applyFill="1" applyBorder="1" applyAlignment="1" applyProtection="1">
      <alignment vertical="center" shrinkToFit="1"/>
    </xf>
    <xf numFmtId="177" fontId="0" fillId="2" borderId="17" xfId="0" applyNumberFormat="1" applyFill="1" applyBorder="1" applyAlignment="1" applyProtection="1">
      <alignment vertical="center" shrinkToFit="1"/>
    </xf>
    <xf numFmtId="0" fontId="5" fillId="2" borderId="33" xfId="0" applyFont="1" applyFill="1" applyBorder="1" applyAlignment="1" applyProtection="1">
      <alignment horizontal="center" vertical="center" textRotation="255"/>
    </xf>
    <xf numFmtId="0" fontId="5" fillId="2" borderId="7" xfId="0" applyFont="1" applyFill="1" applyBorder="1" applyAlignment="1" applyProtection="1">
      <alignment horizontal="center" vertical="center" textRotation="255"/>
    </xf>
    <xf numFmtId="0" fontId="19" fillId="0" borderId="2"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xf>
    <xf numFmtId="0" fontId="20" fillId="10" borderId="2"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0" fillId="0" borderId="0" xfId="0" applyAlignment="1">
      <alignment horizontal="center" vertical="center"/>
    </xf>
    <xf numFmtId="0" fontId="22" fillId="0" borderId="0" xfId="0" applyFont="1" applyAlignment="1">
      <alignment horizontal="left" vertical="center"/>
    </xf>
    <xf numFmtId="0" fontId="22"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top"/>
    </xf>
    <xf numFmtId="0" fontId="23" fillId="0" borderId="0" xfId="0" applyFont="1" applyBorder="1" applyAlignment="1">
      <alignment horizontal="left" vertical="top"/>
    </xf>
    <xf numFmtId="0" fontId="23" fillId="0" borderId="0" xfId="0" applyFont="1" applyBorder="1" applyAlignment="1">
      <alignment horizontal="center" vertical="top"/>
    </xf>
    <xf numFmtId="0" fontId="18" fillId="0" borderId="0" xfId="0" applyFont="1" applyAlignment="1">
      <alignment horizontal="left" vertical="center" wrapText="1"/>
    </xf>
    <xf numFmtId="0" fontId="24" fillId="0" borderId="23" xfId="0" applyFont="1" applyBorder="1" applyAlignment="1">
      <alignment horizontal="center" vertical="center" wrapText="1"/>
    </xf>
    <xf numFmtId="0" fontId="24" fillId="0" borderId="0" xfId="0" applyFont="1" applyBorder="1" applyAlignment="1">
      <alignment vertical="center" wrapText="1"/>
    </xf>
    <xf numFmtId="0" fontId="25" fillId="0" borderId="0" xfId="0" applyFont="1" applyBorder="1" applyAlignment="1">
      <alignment vertical="center" wrapText="1"/>
    </xf>
    <xf numFmtId="0" fontId="26" fillId="0" borderId="0" xfId="0" applyFont="1" applyAlignment="1">
      <alignment vertical="center" wrapText="1"/>
    </xf>
    <xf numFmtId="0" fontId="25" fillId="0" borderId="0" xfId="0" applyFont="1" applyBorder="1" applyAlignment="1">
      <alignment horizontal="center" vertical="center" wrapText="1"/>
    </xf>
    <xf numFmtId="0" fontId="27" fillId="0" borderId="0" xfId="0" applyFont="1">
      <alignment vertical="center"/>
    </xf>
    <xf numFmtId="0" fontId="0" fillId="0" borderId="1" xfId="0" applyBorder="1">
      <alignment vertical="center"/>
    </xf>
    <xf numFmtId="0" fontId="0" fillId="0" borderId="2" xfId="0" applyBorder="1">
      <alignment vertical="center"/>
    </xf>
    <xf numFmtId="0" fontId="27" fillId="0" borderId="2" xfId="0" applyFont="1" applyBorder="1">
      <alignment vertical="center"/>
    </xf>
    <xf numFmtId="0" fontId="0" fillId="0" borderId="7" xfId="0" applyBorder="1">
      <alignment vertical="center"/>
    </xf>
    <xf numFmtId="0" fontId="0" fillId="0" borderId="47" xfId="0" applyBorder="1">
      <alignment vertical="center"/>
    </xf>
    <xf numFmtId="0" fontId="10" fillId="0" borderId="23" xfId="0" applyFont="1" applyBorder="1" applyAlignment="1">
      <alignment horizontal="center" vertical="center"/>
    </xf>
    <xf numFmtId="0" fontId="0" fillId="0" borderId="0" xfId="0" applyBorder="1">
      <alignment vertical="center"/>
    </xf>
    <xf numFmtId="0" fontId="0" fillId="0" borderId="33" xfId="0" applyBorder="1">
      <alignment vertical="center"/>
    </xf>
    <xf numFmtId="0" fontId="0" fillId="0" borderId="23" xfId="0" applyBorder="1" applyAlignment="1">
      <alignment horizontal="center" vertical="center" wrapText="1"/>
    </xf>
    <xf numFmtId="0" fontId="10" fillId="0" borderId="0" xfId="0" applyFont="1" applyBorder="1" applyAlignment="1">
      <alignment horizontal="center" vertical="center"/>
    </xf>
    <xf numFmtId="0" fontId="29" fillId="0" borderId="0" xfId="0" applyFont="1" applyBorder="1" applyAlignment="1">
      <alignment horizontal="center" vertical="center"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Fill="1" applyBorder="1" applyAlignment="1">
      <alignment vertical="center" textRotation="255"/>
    </xf>
    <xf numFmtId="0" fontId="0" fillId="2" borderId="54" xfId="0" applyFill="1" applyBorder="1" applyAlignment="1" applyProtection="1">
      <alignment vertical="center" shrinkToFit="1"/>
    </xf>
    <xf numFmtId="0" fontId="10" fillId="5" borderId="45" xfId="0" applyFont="1" applyFill="1" applyBorder="1" applyAlignment="1" applyProtection="1">
      <alignment vertical="center" shrinkToFit="1"/>
    </xf>
    <xf numFmtId="176" fontId="10" fillId="7" borderId="52" xfId="0" applyNumberFormat="1" applyFont="1" applyFill="1" applyBorder="1" applyAlignment="1" applyProtection="1">
      <alignment horizontal="center" vertical="center" shrinkToFit="1"/>
    </xf>
    <xf numFmtId="177" fontId="10" fillId="6" borderId="52" xfId="0" applyNumberFormat="1" applyFont="1" applyFill="1" applyBorder="1" applyAlignment="1" applyProtection="1">
      <alignment vertical="center" shrinkToFit="1"/>
    </xf>
    <xf numFmtId="0" fontId="10" fillId="7" borderId="60" xfId="0" applyFont="1" applyFill="1" applyBorder="1" applyProtection="1">
      <alignment vertical="center"/>
    </xf>
    <xf numFmtId="0" fontId="10" fillId="7" borderId="40" xfId="0" applyFont="1" applyFill="1" applyBorder="1" applyProtection="1">
      <alignment vertical="center"/>
    </xf>
    <xf numFmtId="0" fontId="10" fillId="7" borderId="41" xfId="0" applyFont="1" applyFill="1" applyBorder="1" applyProtection="1">
      <alignment vertical="center"/>
    </xf>
    <xf numFmtId="0" fontId="10" fillId="6" borderId="60" xfId="0" applyFont="1" applyFill="1" applyBorder="1" applyProtection="1">
      <alignment vertical="center"/>
    </xf>
    <xf numFmtId="0" fontId="10" fillId="6" borderId="40" xfId="0" applyFont="1" applyFill="1" applyBorder="1" applyProtection="1">
      <alignment vertical="center"/>
    </xf>
    <xf numFmtId="0" fontId="10" fillId="6" borderId="41" xfId="0" applyFont="1" applyFill="1" applyBorder="1" applyProtection="1">
      <alignment vertical="center"/>
    </xf>
    <xf numFmtId="0" fontId="10" fillId="7" borderId="61" xfId="0" applyFont="1" applyFill="1" applyBorder="1" applyProtection="1">
      <alignment vertical="center"/>
    </xf>
    <xf numFmtId="0" fontId="10" fillId="7" borderId="26" xfId="0" applyFont="1" applyFill="1" applyBorder="1" applyProtection="1">
      <alignment vertical="center"/>
    </xf>
    <xf numFmtId="0" fontId="10" fillId="7" borderId="28" xfId="0" applyFont="1" applyFill="1" applyBorder="1" applyProtection="1">
      <alignment vertical="center"/>
    </xf>
    <xf numFmtId="0" fontId="10" fillId="6" borderId="61" xfId="0" applyFont="1" applyFill="1" applyBorder="1" applyProtection="1">
      <alignment vertical="center"/>
    </xf>
    <xf numFmtId="0" fontId="10" fillId="6" borderId="26" xfId="0" applyFont="1" applyFill="1" applyBorder="1" applyProtection="1">
      <alignment vertical="center"/>
    </xf>
    <xf numFmtId="0" fontId="10" fillId="6" borderId="28" xfId="0" applyFont="1" applyFill="1" applyBorder="1" applyProtection="1">
      <alignment vertical="center"/>
    </xf>
    <xf numFmtId="0" fontId="10" fillId="7" borderId="62" xfId="0" applyFont="1" applyFill="1" applyBorder="1" applyProtection="1">
      <alignment vertical="center"/>
    </xf>
    <xf numFmtId="0" fontId="10" fillId="7" borderId="36" xfId="0" applyFont="1" applyFill="1" applyBorder="1" applyProtection="1">
      <alignment vertical="center"/>
    </xf>
    <xf numFmtId="0" fontId="10" fillId="7" borderId="37" xfId="0" applyFont="1" applyFill="1" applyBorder="1" applyProtection="1">
      <alignment vertical="center"/>
    </xf>
    <xf numFmtId="0" fontId="10" fillId="6" borderId="62" xfId="0" applyFont="1" applyFill="1" applyBorder="1" applyProtection="1">
      <alignment vertical="center"/>
    </xf>
    <xf numFmtId="0" fontId="10" fillId="6" borderId="36" xfId="0" applyFont="1" applyFill="1" applyBorder="1" applyProtection="1">
      <alignment vertical="center"/>
    </xf>
    <xf numFmtId="0" fontId="10" fillId="6" borderId="37" xfId="0" applyFont="1" applyFill="1" applyBorder="1" applyProtection="1">
      <alignment vertical="center"/>
    </xf>
    <xf numFmtId="0" fontId="0" fillId="0" borderId="65" xfId="0" applyFill="1" applyBorder="1" applyProtection="1">
      <alignment vertical="center"/>
    </xf>
    <xf numFmtId="0" fontId="0" fillId="0" borderId="66" xfId="0" applyFill="1" applyBorder="1" applyProtection="1">
      <alignment vertical="center"/>
    </xf>
    <xf numFmtId="0" fontId="0" fillId="0" borderId="67" xfId="0" applyFill="1" applyBorder="1" applyProtection="1">
      <alignment vertical="center"/>
    </xf>
    <xf numFmtId="0" fontId="0" fillId="0" borderId="68" xfId="0" applyFill="1" applyBorder="1" applyProtection="1">
      <alignment vertical="center"/>
    </xf>
    <xf numFmtId="0" fontId="0" fillId="0" borderId="69" xfId="0" applyFill="1" applyBorder="1" applyProtection="1">
      <alignment vertical="center"/>
    </xf>
    <xf numFmtId="0" fontId="10" fillId="9" borderId="60" xfId="0" applyFont="1" applyFill="1" applyBorder="1" applyProtection="1">
      <alignment vertical="center"/>
    </xf>
    <xf numFmtId="0" fontId="10" fillId="9" borderId="40" xfId="0" applyFont="1" applyFill="1" applyBorder="1" applyProtection="1">
      <alignment vertical="center"/>
    </xf>
    <xf numFmtId="0" fontId="10" fillId="9" borderId="41" xfId="0" applyFont="1" applyFill="1" applyBorder="1" applyProtection="1">
      <alignment vertical="center"/>
    </xf>
    <xf numFmtId="0" fontId="10" fillId="9" borderId="61" xfId="0" applyFont="1" applyFill="1" applyBorder="1" applyProtection="1">
      <alignment vertical="center"/>
    </xf>
    <xf numFmtId="0" fontId="10" fillId="9" borderId="26" xfId="0" applyFont="1" applyFill="1" applyBorder="1" applyProtection="1">
      <alignment vertical="center"/>
    </xf>
    <xf numFmtId="0" fontId="10" fillId="9" borderId="28" xfId="0" applyFont="1" applyFill="1" applyBorder="1" applyProtection="1">
      <alignment vertical="center"/>
    </xf>
    <xf numFmtId="0" fontId="10" fillId="9" borderId="62" xfId="0" applyFont="1" applyFill="1" applyBorder="1" applyProtection="1">
      <alignment vertical="center"/>
    </xf>
    <xf numFmtId="0" fontId="10" fillId="9" borderId="36" xfId="0" applyFont="1" applyFill="1" applyBorder="1" applyProtection="1">
      <alignment vertical="center"/>
    </xf>
    <xf numFmtId="0" fontId="10" fillId="9" borderId="37" xfId="0" applyFont="1" applyFill="1" applyBorder="1" applyProtection="1">
      <alignment vertical="center"/>
    </xf>
    <xf numFmtId="0" fontId="0" fillId="0" borderId="10" xfId="0" applyBorder="1" applyAlignment="1">
      <alignment horizontal="center" vertical="center" wrapText="1"/>
    </xf>
    <xf numFmtId="0" fontId="10" fillId="0" borderId="0" xfId="0" applyFont="1" applyAlignment="1">
      <alignment horizontal="center" vertical="center"/>
    </xf>
    <xf numFmtId="0" fontId="10" fillId="0" borderId="2" xfId="0" applyFont="1" applyBorder="1" applyAlignment="1">
      <alignment horizontal="center" vertical="center"/>
    </xf>
    <xf numFmtId="0" fontId="34" fillId="0" borderId="0" xfId="0" applyFont="1" applyAlignment="1">
      <alignment horizontal="center" vertical="top"/>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vertical="center" wrapText="1"/>
    </xf>
    <xf numFmtId="0" fontId="29" fillId="0" borderId="10" xfId="0" applyFont="1" applyBorder="1" applyAlignment="1">
      <alignment vertical="center" wrapText="1"/>
    </xf>
    <xf numFmtId="0" fontId="35" fillId="0" borderId="23" xfId="0" applyFont="1" applyBorder="1" applyAlignment="1">
      <alignment horizontal="center" vertical="center" wrapText="1"/>
    </xf>
    <xf numFmtId="0" fontId="35" fillId="0" borderId="22" xfId="0" applyFont="1" applyBorder="1" applyAlignment="1">
      <alignment horizontal="center" vertical="center" wrapText="1"/>
    </xf>
    <xf numFmtId="176" fontId="0" fillId="2" borderId="23" xfId="0" applyNumberFormat="1" applyFill="1" applyBorder="1" applyAlignment="1" applyProtection="1">
      <alignment vertical="center" shrinkToFit="1"/>
    </xf>
    <xf numFmtId="177" fontId="0" fillId="2" borderId="50" xfId="0" applyNumberFormat="1" applyFill="1" applyBorder="1" applyAlignment="1" applyProtection="1">
      <alignment vertical="center" shrinkToFit="1"/>
    </xf>
    <xf numFmtId="0" fontId="0" fillId="2" borderId="31" xfId="0" applyFill="1" applyBorder="1" applyAlignment="1" applyProtection="1">
      <alignment vertical="center" shrinkToFit="1"/>
    </xf>
    <xf numFmtId="0" fontId="21" fillId="2" borderId="1" xfId="0" applyFont="1" applyFill="1" applyBorder="1" applyProtection="1">
      <alignment vertical="center"/>
    </xf>
    <xf numFmtId="0" fontId="17" fillId="2" borderId="45" xfId="0" applyFont="1" applyFill="1" applyBorder="1" applyAlignment="1" applyProtection="1">
      <alignment horizontal="center" vertical="center" shrinkToFit="1"/>
    </xf>
    <xf numFmtId="0" fontId="20" fillId="10" borderId="2" xfId="0" applyFont="1" applyFill="1" applyBorder="1" applyAlignment="1" applyProtection="1">
      <alignment vertical="center" shrinkToFit="1"/>
    </xf>
    <xf numFmtId="0" fontId="3" fillId="2" borderId="52" xfId="0" applyFont="1" applyFill="1" applyBorder="1" applyAlignment="1" applyProtection="1">
      <alignment vertical="center" shrinkToFit="1"/>
    </xf>
    <xf numFmtId="0" fontId="21" fillId="2" borderId="2" xfId="0" applyFont="1" applyFill="1" applyBorder="1" applyProtection="1">
      <alignment vertical="center"/>
    </xf>
    <xf numFmtId="0" fontId="17" fillId="2" borderId="64" xfId="0" applyFont="1" applyFill="1" applyBorder="1" applyAlignment="1" applyProtection="1">
      <alignment horizontal="center" vertical="center" shrinkToFit="1"/>
    </xf>
    <xf numFmtId="0" fontId="16" fillId="2" borderId="71" xfId="0" applyFont="1" applyFill="1" applyBorder="1" applyAlignment="1" applyProtection="1">
      <alignment horizontal="center" vertical="center"/>
    </xf>
    <xf numFmtId="0" fontId="16" fillId="2" borderId="72" xfId="0" applyFont="1" applyFill="1" applyBorder="1" applyAlignment="1" applyProtection="1">
      <alignment horizontal="center" vertical="center"/>
    </xf>
    <xf numFmtId="0" fontId="15" fillId="2" borderId="72" xfId="0" applyFont="1" applyFill="1" applyBorder="1" applyAlignment="1" applyProtection="1">
      <alignment horizontal="center" vertical="center" shrinkToFit="1"/>
    </xf>
    <xf numFmtId="0" fontId="16" fillId="2" borderId="76" xfId="0" applyFont="1" applyFill="1" applyBorder="1" applyAlignment="1" applyProtection="1">
      <alignment horizontal="center" vertical="center" textRotation="255"/>
    </xf>
    <xf numFmtId="0" fontId="16" fillId="2" borderId="77" xfId="0" applyFont="1" applyFill="1" applyBorder="1" applyAlignment="1" applyProtection="1">
      <alignment horizontal="center" vertical="center"/>
    </xf>
    <xf numFmtId="0" fontId="15" fillId="2" borderId="77" xfId="0" applyFont="1" applyFill="1" applyBorder="1" applyAlignment="1" applyProtection="1">
      <alignment horizontal="center" vertical="center" shrinkToFit="1"/>
    </xf>
    <xf numFmtId="0" fontId="16" fillId="2" borderId="76" xfId="0" applyFont="1" applyFill="1" applyBorder="1" applyAlignment="1" applyProtection="1">
      <alignment horizontal="center" vertical="center"/>
    </xf>
    <xf numFmtId="0" fontId="15" fillId="2" borderId="81" xfId="0" applyFont="1" applyFill="1" applyBorder="1" applyAlignment="1" applyProtection="1">
      <alignment horizontal="center" vertical="center" shrinkToFit="1"/>
    </xf>
    <xf numFmtId="0" fontId="0" fillId="0" borderId="60" xfId="0" applyFill="1" applyBorder="1" applyProtection="1">
      <alignment vertical="center"/>
      <protection locked="0"/>
    </xf>
    <xf numFmtId="176" fontId="10" fillId="7" borderId="82" xfId="0" applyNumberFormat="1" applyFont="1" applyFill="1" applyBorder="1" applyAlignment="1" applyProtection="1">
      <alignment vertical="center" shrinkToFit="1"/>
    </xf>
    <xf numFmtId="177" fontId="10" fillId="6" borderId="82" xfId="0" applyNumberFormat="1" applyFont="1" applyFill="1" applyBorder="1" applyAlignment="1" applyProtection="1">
      <alignment vertical="center" shrinkToFit="1"/>
    </xf>
    <xf numFmtId="0" fontId="10" fillId="0" borderId="72" xfId="0" applyFont="1" applyFill="1" applyBorder="1" applyAlignment="1" applyProtection="1">
      <alignment vertical="center" shrinkToFit="1"/>
      <protection locked="0"/>
    </xf>
    <xf numFmtId="0" fontId="10" fillId="0" borderId="82" xfId="0" applyFont="1" applyFill="1" applyBorder="1" applyAlignment="1" applyProtection="1">
      <alignment vertical="center" shrinkToFit="1"/>
      <protection locked="0"/>
    </xf>
    <xf numFmtId="177" fontId="10" fillId="4" borderId="83" xfId="0" applyNumberFormat="1" applyFont="1" applyFill="1" applyBorder="1" applyAlignment="1" applyProtection="1">
      <alignment vertical="center" shrinkToFit="1"/>
    </xf>
    <xf numFmtId="0" fontId="0" fillId="0" borderId="61" xfId="0" applyBorder="1" applyProtection="1">
      <alignment vertical="center"/>
      <protection locked="0"/>
    </xf>
    <xf numFmtId="176" fontId="10" fillId="7" borderId="81" xfId="0" applyNumberFormat="1" applyFont="1" applyFill="1" applyBorder="1" applyAlignment="1" applyProtection="1">
      <alignment vertical="center" shrinkToFit="1"/>
    </xf>
    <xf numFmtId="177" fontId="10" fillId="6" borderId="81" xfId="0" applyNumberFormat="1" applyFont="1" applyFill="1" applyBorder="1" applyAlignment="1" applyProtection="1">
      <alignment vertical="center" shrinkToFit="1"/>
    </xf>
    <xf numFmtId="0" fontId="10" fillId="0" borderId="77" xfId="0" applyFont="1" applyFill="1" applyBorder="1" applyAlignment="1" applyProtection="1">
      <alignment vertical="center" shrinkToFit="1"/>
      <protection locked="0"/>
    </xf>
    <xf numFmtId="0" fontId="10" fillId="0" borderId="81" xfId="0" applyFont="1" applyFill="1" applyBorder="1" applyAlignment="1" applyProtection="1">
      <alignment vertical="center" shrinkToFit="1"/>
      <protection locked="0"/>
    </xf>
    <xf numFmtId="177" fontId="10" fillId="4" borderId="84" xfId="0" applyNumberFormat="1" applyFont="1" applyFill="1" applyBorder="1" applyAlignment="1" applyProtection="1">
      <alignment vertical="center" shrinkToFit="1"/>
    </xf>
    <xf numFmtId="180" fontId="10" fillId="2" borderId="71" xfId="0" applyNumberFormat="1" applyFont="1" applyFill="1" applyBorder="1" applyAlignment="1" applyProtection="1">
      <alignment vertical="center" shrinkToFit="1"/>
    </xf>
    <xf numFmtId="180" fontId="10" fillId="2" borderId="76" xfId="0" applyNumberFormat="1" applyFont="1" applyFill="1" applyBorder="1" applyAlignment="1" applyProtection="1">
      <alignment vertical="center" shrinkToFit="1"/>
    </xf>
    <xf numFmtId="0" fontId="10" fillId="0" borderId="0" xfId="0" applyFont="1" applyFill="1" applyAlignment="1">
      <alignment vertical="center" wrapText="1"/>
    </xf>
    <xf numFmtId="0" fontId="10" fillId="0" borderId="0" xfId="0" applyFont="1" applyFill="1" applyBorder="1" applyAlignment="1">
      <alignment vertical="center" wrapText="1"/>
    </xf>
    <xf numFmtId="0" fontId="10" fillId="0" borderId="0" xfId="0" applyFont="1" applyFill="1" applyAlignment="1">
      <alignment vertical="center" wrapText="1" shrinkToFit="1"/>
    </xf>
    <xf numFmtId="0" fontId="10" fillId="0" borderId="0" xfId="0" applyFont="1" applyAlignment="1">
      <alignment vertical="center" wrapText="1"/>
    </xf>
    <xf numFmtId="0" fontId="0" fillId="0" borderId="0" xfId="0" applyFill="1" applyBorder="1" applyAlignment="1">
      <alignment horizontal="center" vertical="center" wrapText="1"/>
    </xf>
    <xf numFmtId="0" fontId="36" fillId="0" borderId="0" xfId="0" applyFont="1" applyFill="1">
      <alignment vertical="center"/>
    </xf>
    <xf numFmtId="0" fontId="36" fillId="0" borderId="0" xfId="0" applyFont="1" applyFill="1" applyBorder="1">
      <alignment vertical="center"/>
    </xf>
    <xf numFmtId="0" fontId="36" fillId="0" borderId="0" xfId="0" applyFont="1" applyFill="1" applyAlignment="1">
      <alignment vertical="center" shrinkToFit="1"/>
    </xf>
    <xf numFmtId="0" fontId="36" fillId="0" borderId="0" xfId="0" applyFont="1">
      <alignment vertical="center"/>
    </xf>
    <xf numFmtId="0" fontId="25" fillId="0" borderId="0" xfId="0" applyFont="1" applyFill="1" applyBorder="1" applyAlignment="1">
      <alignment vertical="center" wrapText="1"/>
    </xf>
    <xf numFmtId="178" fontId="0" fillId="0" borderId="47" xfId="0" applyNumberFormat="1" applyBorder="1" applyAlignment="1">
      <alignment horizontal="center" vertical="center"/>
    </xf>
    <xf numFmtId="178" fontId="29" fillId="0" borderId="23" xfId="0" applyNumberFormat="1" applyFont="1" applyBorder="1" applyAlignment="1">
      <alignment horizontal="center" vertical="center" wrapText="1"/>
    </xf>
    <xf numFmtId="0" fontId="0" fillId="0" borderId="23" xfId="0" applyFill="1" applyBorder="1">
      <alignment vertical="center"/>
    </xf>
    <xf numFmtId="0" fontId="10" fillId="0" borderId="23" xfId="0" applyFont="1" applyFill="1" applyBorder="1" applyAlignment="1">
      <alignment vertical="center" wrapText="1"/>
    </xf>
    <xf numFmtId="0" fontId="36" fillId="0" borderId="23" xfId="0" applyFont="1" applyFill="1" applyBorder="1">
      <alignment vertical="center"/>
    </xf>
    <xf numFmtId="0" fontId="0" fillId="0" borderId="23" xfId="0" applyFill="1" applyBorder="1" applyAlignment="1">
      <alignment horizontal="center" vertical="center"/>
    </xf>
    <xf numFmtId="0" fontId="36" fillId="0" borderId="23" xfId="0" applyFont="1" applyFill="1" applyBorder="1" applyAlignment="1">
      <alignment horizontal="center" vertical="center"/>
    </xf>
    <xf numFmtId="0" fontId="0" fillId="0" borderId="23" xfId="0" applyFont="1" applyFill="1" applyBorder="1" applyAlignment="1">
      <alignment horizontal="center" vertical="center" wrapText="1"/>
    </xf>
    <xf numFmtId="0" fontId="0" fillId="0" borderId="23" xfId="0" applyFill="1" applyBorder="1" applyAlignment="1">
      <alignment horizontal="center" vertical="center" shrinkToFit="1"/>
    </xf>
    <xf numFmtId="0" fontId="10" fillId="5" borderId="86" xfId="0" applyFont="1" applyFill="1" applyBorder="1" applyAlignment="1" applyProtection="1">
      <alignment vertical="center" shrinkToFit="1"/>
    </xf>
    <xf numFmtId="0" fontId="10" fillId="5" borderId="87" xfId="0" applyFont="1" applyFill="1" applyBorder="1" applyAlignment="1" applyProtection="1">
      <alignment vertical="center" shrinkToFit="1"/>
    </xf>
    <xf numFmtId="0" fontId="10" fillId="5" borderId="55" xfId="0" applyFont="1" applyFill="1" applyBorder="1" applyAlignment="1" applyProtection="1">
      <alignment vertical="center" shrinkToFit="1"/>
    </xf>
    <xf numFmtId="0" fontId="10" fillId="5" borderId="53" xfId="0" applyFont="1" applyFill="1" applyBorder="1" applyAlignment="1" applyProtection="1">
      <alignment vertical="center" shrinkToFit="1"/>
    </xf>
    <xf numFmtId="0" fontId="10" fillId="5" borderId="63" xfId="0" applyFont="1" applyFill="1" applyBorder="1" applyAlignment="1" applyProtection="1">
      <alignment vertical="center" shrinkToFit="1"/>
    </xf>
    <xf numFmtId="0" fontId="10" fillId="7" borderId="86" xfId="0" applyFont="1" applyFill="1" applyBorder="1" applyAlignment="1" applyProtection="1">
      <alignment vertical="center" shrinkToFit="1"/>
    </xf>
    <xf numFmtId="0" fontId="10" fillId="7" borderId="88" xfId="0" applyFont="1" applyFill="1" applyBorder="1" applyAlignment="1" applyProtection="1">
      <alignment vertical="center" shrinkToFit="1"/>
    </xf>
    <xf numFmtId="0" fontId="10" fillId="7" borderId="89" xfId="0" applyFont="1" applyFill="1" applyBorder="1" applyAlignment="1" applyProtection="1">
      <alignment vertical="center" shrinkToFit="1"/>
    </xf>
    <xf numFmtId="0" fontId="10" fillId="6" borderId="86" xfId="0" applyFont="1" applyFill="1" applyBorder="1" applyAlignment="1" applyProtection="1">
      <alignment vertical="center" shrinkToFit="1"/>
    </xf>
    <xf numFmtId="0" fontId="10" fillId="6" borderId="88" xfId="0" applyFont="1" applyFill="1" applyBorder="1" applyAlignment="1" applyProtection="1">
      <alignment vertical="center" shrinkToFit="1"/>
    </xf>
    <xf numFmtId="0" fontId="10" fillId="6" borderId="89" xfId="0" applyFont="1" applyFill="1" applyBorder="1" applyAlignment="1" applyProtection="1">
      <alignment vertical="center" shrinkToFit="1"/>
    </xf>
    <xf numFmtId="0" fontId="10" fillId="9" borderId="86" xfId="0" applyFont="1" applyFill="1" applyBorder="1" applyAlignment="1" applyProtection="1">
      <alignment vertical="center" shrinkToFit="1"/>
    </xf>
    <xf numFmtId="0" fontId="10" fillId="9" borderId="88" xfId="0" applyFont="1" applyFill="1" applyBorder="1" applyAlignment="1" applyProtection="1">
      <alignment vertical="center" shrinkToFit="1"/>
    </xf>
    <xf numFmtId="0" fontId="10" fillId="9" borderId="89" xfId="0" applyFont="1" applyFill="1" applyBorder="1" applyAlignment="1" applyProtection="1">
      <alignment vertical="center" shrinkToFit="1"/>
    </xf>
    <xf numFmtId="0" fontId="10" fillId="3" borderId="64" xfId="0" applyFont="1" applyFill="1" applyBorder="1" applyAlignment="1" applyProtection="1">
      <alignment vertical="center" shrinkToFit="1"/>
    </xf>
    <xf numFmtId="0" fontId="10" fillId="3" borderId="52" xfId="0" applyFont="1" applyFill="1" applyBorder="1" applyAlignment="1" applyProtection="1">
      <alignment vertical="center" shrinkToFit="1"/>
    </xf>
    <xf numFmtId="177" fontId="10" fillId="4" borderId="55" xfId="0" applyNumberFormat="1" applyFont="1" applyFill="1" applyBorder="1" applyAlignment="1" applyProtection="1">
      <alignment vertical="center" shrinkToFit="1"/>
    </xf>
    <xf numFmtId="0" fontId="6" fillId="2" borderId="34"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16" fillId="2" borderId="102" xfId="0" applyFont="1" applyFill="1" applyBorder="1" applyAlignment="1" applyProtection="1">
      <alignment horizontal="center" vertical="center"/>
    </xf>
    <xf numFmtId="0" fontId="16" fillId="2" borderId="103" xfId="0" applyFont="1" applyFill="1" applyBorder="1" applyAlignment="1" applyProtection="1">
      <alignment horizontal="center" vertical="center"/>
    </xf>
    <xf numFmtId="0" fontId="15" fillId="2" borderId="104" xfId="0" applyFont="1" applyFill="1" applyBorder="1" applyAlignment="1" applyProtection="1">
      <alignment horizontal="center" vertical="center" shrinkToFit="1"/>
    </xf>
    <xf numFmtId="0" fontId="0" fillId="0" borderId="62" xfId="0" applyBorder="1" applyProtection="1">
      <alignment vertical="center"/>
      <protection locked="0"/>
    </xf>
    <xf numFmtId="180" fontId="10" fillId="2" borderId="102" xfId="0" applyNumberFormat="1" applyFont="1" applyFill="1" applyBorder="1" applyAlignment="1" applyProtection="1">
      <alignment vertical="center" shrinkToFit="1"/>
    </xf>
    <xf numFmtId="176" fontId="10" fillId="7" borderId="104" xfId="0" applyNumberFormat="1" applyFont="1" applyFill="1" applyBorder="1" applyAlignment="1" applyProtection="1">
      <alignment vertical="center" shrinkToFit="1"/>
    </xf>
    <xf numFmtId="177" fontId="10" fillId="6" borderId="104" xfId="0" applyNumberFormat="1" applyFont="1" applyFill="1" applyBorder="1" applyAlignment="1" applyProtection="1">
      <alignment vertical="center" shrinkToFit="1"/>
    </xf>
    <xf numFmtId="0" fontId="10" fillId="0" borderId="103" xfId="0" applyFont="1" applyFill="1" applyBorder="1" applyAlignment="1" applyProtection="1">
      <alignment vertical="center" shrinkToFit="1"/>
      <protection locked="0"/>
    </xf>
    <xf numFmtId="0" fontId="10" fillId="0" borderId="104" xfId="0" applyFont="1" applyFill="1" applyBorder="1" applyAlignment="1" applyProtection="1">
      <alignment vertical="center" shrinkToFit="1"/>
      <protection locked="0"/>
    </xf>
    <xf numFmtId="177" fontId="10" fillId="4" borderId="108" xfId="0" applyNumberFormat="1" applyFont="1" applyFill="1" applyBorder="1" applyAlignment="1" applyProtection="1">
      <alignment vertical="center" shrinkToFit="1"/>
    </xf>
    <xf numFmtId="0" fontId="16" fillId="2" borderId="110" xfId="0" applyFont="1" applyFill="1" applyBorder="1" applyAlignment="1" applyProtection="1">
      <alignment horizontal="center" vertical="center"/>
    </xf>
    <xf numFmtId="0" fontId="15" fillId="2" borderId="110" xfId="0" applyFont="1" applyFill="1" applyBorder="1" applyAlignment="1" applyProtection="1">
      <alignment horizontal="center" vertical="center" shrinkToFit="1"/>
    </xf>
    <xf numFmtId="0" fontId="0" fillId="0" borderId="114" xfId="0" applyFill="1" applyBorder="1" applyProtection="1">
      <alignment vertical="center"/>
      <protection locked="0"/>
    </xf>
    <xf numFmtId="0" fontId="0" fillId="0" borderId="115" xfId="0" applyBorder="1" applyProtection="1">
      <alignment vertical="center"/>
      <protection locked="0"/>
    </xf>
    <xf numFmtId="0" fontId="0" fillId="0" borderId="116" xfId="0" applyBorder="1" applyProtection="1">
      <alignment vertical="center"/>
      <protection locked="0"/>
    </xf>
    <xf numFmtId="0" fontId="0" fillId="0" borderId="117" xfId="0" applyBorder="1" applyProtection="1">
      <alignment vertical="center"/>
      <protection locked="0"/>
    </xf>
    <xf numFmtId="0" fontId="0" fillId="0" borderId="118" xfId="0" applyBorder="1" applyProtection="1">
      <alignment vertical="center"/>
      <protection locked="0"/>
    </xf>
    <xf numFmtId="0" fontId="10" fillId="7" borderId="114" xfId="0" applyFont="1" applyFill="1" applyBorder="1" applyProtection="1">
      <alignment vertical="center"/>
    </xf>
    <xf numFmtId="0" fontId="10" fillId="7" borderId="115" xfId="0" applyFont="1" applyFill="1" applyBorder="1" applyProtection="1">
      <alignment vertical="center"/>
    </xf>
    <xf numFmtId="0" fontId="10" fillId="7" borderId="116" xfId="0" applyFont="1" applyFill="1" applyBorder="1" applyProtection="1">
      <alignment vertical="center"/>
    </xf>
    <xf numFmtId="0" fontId="10" fillId="6" borderId="114" xfId="0" applyFont="1" applyFill="1" applyBorder="1" applyProtection="1">
      <alignment vertical="center"/>
    </xf>
    <xf numFmtId="0" fontId="10" fillId="6" borderId="115" xfId="0" applyFont="1" applyFill="1" applyBorder="1" applyProtection="1">
      <alignment vertical="center"/>
    </xf>
    <xf numFmtId="0" fontId="10" fillId="6" borderId="116" xfId="0" applyFont="1" applyFill="1" applyBorder="1" applyProtection="1">
      <alignment vertical="center"/>
    </xf>
    <xf numFmtId="0" fontId="10" fillId="9" borderId="114" xfId="0" applyFont="1" applyFill="1" applyBorder="1" applyProtection="1">
      <alignment vertical="center"/>
    </xf>
    <xf numFmtId="0" fontId="10" fillId="9" borderId="115" xfId="0" applyFont="1" applyFill="1" applyBorder="1" applyProtection="1">
      <alignment vertical="center"/>
    </xf>
    <xf numFmtId="0" fontId="10" fillId="9" borderId="116" xfId="0" applyFont="1" applyFill="1" applyBorder="1" applyProtection="1">
      <alignment vertical="center"/>
    </xf>
    <xf numFmtId="180" fontId="10" fillId="2" borderId="119" xfId="0" applyNumberFormat="1" applyFont="1" applyFill="1" applyBorder="1" applyAlignment="1" applyProtection="1">
      <alignment vertical="center" shrinkToFit="1"/>
    </xf>
    <xf numFmtId="176" fontId="10" fillId="7" borderId="109" xfId="0" applyNumberFormat="1" applyFont="1" applyFill="1" applyBorder="1" applyAlignment="1" applyProtection="1">
      <alignment vertical="center" shrinkToFit="1"/>
    </xf>
    <xf numFmtId="177" fontId="10" fillId="6" borderId="109" xfId="0" applyNumberFormat="1" applyFont="1" applyFill="1" applyBorder="1" applyAlignment="1" applyProtection="1">
      <alignment vertical="center" shrinkToFit="1"/>
    </xf>
    <xf numFmtId="0" fontId="10" fillId="0" borderId="110" xfId="0" applyFont="1" applyFill="1" applyBorder="1" applyAlignment="1" applyProtection="1">
      <alignment vertical="center" shrinkToFit="1"/>
      <protection locked="0"/>
    </xf>
    <xf numFmtId="0" fontId="10" fillId="0" borderId="109" xfId="0" applyFont="1" applyFill="1" applyBorder="1" applyAlignment="1" applyProtection="1">
      <alignment vertical="center" shrinkToFit="1"/>
      <protection locked="0"/>
    </xf>
    <xf numFmtId="0" fontId="16" fillId="2" borderId="91" xfId="0" applyFont="1" applyFill="1" applyBorder="1" applyAlignment="1" applyProtection="1">
      <alignment horizontal="center" vertical="center"/>
    </xf>
    <xf numFmtId="0" fontId="15" fillId="2" borderId="91" xfId="0" applyFont="1" applyFill="1" applyBorder="1" applyAlignment="1" applyProtection="1">
      <alignment horizontal="center" vertical="center" shrinkToFit="1"/>
    </xf>
    <xf numFmtId="0" fontId="0" fillId="0" borderId="95" xfId="0" applyBorder="1" applyProtection="1">
      <alignment vertical="center"/>
      <protection locked="0"/>
    </xf>
    <xf numFmtId="0" fontId="0" fillId="0" borderId="96" xfId="0" applyBorder="1" applyProtection="1">
      <alignment vertical="center"/>
      <protection locked="0"/>
    </xf>
    <xf numFmtId="0" fontId="0" fillId="0" borderId="97" xfId="0" applyBorder="1" applyProtection="1">
      <alignment vertical="center"/>
      <protection locked="0"/>
    </xf>
    <xf numFmtId="0" fontId="0" fillId="0" borderId="98" xfId="0" applyBorder="1" applyProtection="1">
      <alignment vertical="center"/>
      <protection locked="0"/>
    </xf>
    <xf numFmtId="0" fontId="0" fillId="0" borderId="99" xfId="0" applyBorder="1" applyProtection="1">
      <alignment vertical="center"/>
      <protection locked="0"/>
    </xf>
    <xf numFmtId="0" fontId="10" fillId="7" borderId="95" xfId="0" applyFont="1" applyFill="1" applyBorder="1" applyProtection="1">
      <alignment vertical="center"/>
    </xf>
    <xf numFmtId="0" fontId="10" fillId="7" borderId="96" xfId="0" applyFont="1" applyFill="1" applyBorder="1" applyProtection="1">
      <alignment vertical="center"/>
    </xf>
    <xf numFmtId="0" fontId="10" fillId="7" borderId="97" xfId="0" applyFont="1" applyFill="1" applyBorder="1" applyProtection="1">
      <alignment vertical="center"/>
    </xf>
    <xf numFmtId="0" fontId="10" fillId="6" borderId="95" xfId="0" applyFont="1" applyFill="1" applyBorder="1" applyProtection="1">
      <alignment vertical="center"/>
    </xf>
    <xf numFmtId="0" fontId="10" fillId="6" borderId="96" xfId="0" applyFont="1" applyFill="1" applyBorder="1" applyProtection="1">
      <alignment vertical="center"/>
    </xf>
    <xf numFmtId="0" fontId="10" fillId="6" borderId="97" xfId="0" applyFont="1" applyFill="1" applyBorder="1" applyProtection="1">
      <alignment vertical="center"/>
    </xf>
    <xf numFmtId="0" fontId="10" fillId="9" borderId="95" xfId="0" applyFont="1" applyFill="1" applyBorder="1" applyProtection="1">
      <alignment vertical="center"/>
    </xf>
    <xf numFmtId="0" fontId="10" fillId="9" borderId="96" xfId="0" applyFont="1" applyFill="1" applyBorder="1" applyProtection="1">
      <alignment vertical="center"/>
    </xf>
    <xf numFmtId="0" fontId="10" fillId="9" borderId="97" xfId="0" applyFont="1" applyFill="1" applyBorder="1" applyProtection="1">
      <alignment vertical="center"/>
    </xf>
    <xf numFmtId="180" fontId="10" fillId="2" borderId="90" xfId="0" applyNumberFormat="1" applyFont="1" applyFill="1" applyBorder="1" applyAlignment="1" applyProtection="1">
      <alignment vertical="center" shrinkToFit="1"/>
    </xf>
    <xf numFmtId="176" fontId="10" fillId="7" borderId="100" xfId="0" applyNumberFormat="1" applyFont="1" applyFill="1" applyBorder="1" applyAlignment="1" applyProtection="1">
      <alignment vertical="center" shrinkToFit="1"/>
    </xf>
    <xf numFmtId="177" fontId="10" fillId="6" borderId="100" xfId="0" applyNumberFormat="1" applyFont="1" applyFill="1" applyBorder="1" applyAlignment="1" applyProtection="1">
      <alignment vertical="center" shrinkToFit="1"/>
    </xf>
    <xf numFmtId="0" fontId="10" fillId="0" borderId="91" xfId="0" applyFont="1" applyFill="1" applyBorder="1" applyAlignment="1" applyProtection="1">
      <alignment vertical="center" shrinkToFit="1"/>
      <protection locked="0"/>
    </xf>
    <xf numFmtId="0" fontId="10" fillId="0" borderId="100" xfId="0" applyFont="1" applyFill="1" applyBorder="1" applyAlignment="1" applyProtection="1">
      <alignment vertical="center" shrinkToFit="1"/>
      <protection locked="0"/>
    </xf>
    <xf numFmtId="0" fontId="16" fillId="2" borderId="102" xfId="0" applyFont="1" applyFill="1" applyBorder="1" applyAlignment="1" applyProtection="1">
      <alignment horizontal="center" vertical="center" textRotation="255"/>
    </xf>
    <xf numFmtId="0" fontId="16" fillId="2" borderId="90" xfId="0" applyFont="1" applyFill="1" applyBorder="1" applyAlignment="1" applyProtection="1">
      <alignment horizontal="center" vertical="center" textRotation="255"/>
    </xf>
    <xf numFmtId="0" fontId="15" fillId="2" borderId="100" xfId="0" applyFont="1" applyFill="1" applyBorder="1" applyAlignment="1" applyProtection="1">
      <alignment horizontal="center" vertical="center" shrinkToFit="1"/>
    </xf>
    <xf numFmtId="177" fontId="10" fillId="4" borderId="101" xfId="0" applyNumberFormat="1" applyFont="1" applyFill="1" applyBorder="1" applyAlignment="1" applyProtection="1">
      <alignment vertical="center" shrinkToFit="1"/>
    </xf>
    <xf numFmtId="0" fontId="37" fillId="0" borderId="0" xfId="0" applyFont="1" applyBorder="1" applyAlignment="1">
      <alignment horizontal="center" vertical="center" wrapText="1"/>
    </xf>
    <xf numFmtId="0" fontId="38" fillId="0" borderId="0" xfId="0" applyFont="1" applyBorder="1" applyAlignment="1">
      <alignment horizontal="center" vertical="center"/>
    </xf>
    <xf numFmtId="0" fontId="38" fillId="0" borderId="85" xfId="0" applyFont="1" applyBorder="1" applyAlignment="1">
      <alignment horizontal="center" vertical="center"/>
    </xf>
    <xf numFmtId="0" fontId="32" fillId="0" borderId="85" xfId="0" applyFont="1" applyBorder="1" applyAlignment="1">
      <alignment horizontal="center" vertical="center" wrapText="1"/>
    </xf>
    <xf numFmtId="0" fontId="29" fillId="0" borderId="51" xfId="0" applyFont="1" applyBorder="1" applyAlignment="1">
      <alignment horizontal="center" vertical="center" wrapText="1"/>
    </xf>
    <xf numFmtId="181" fontId="0" fillId="0" borderId="23" xfId="2" applyNumberFormat="1" applyFont="1" applyFill="1" applyBorder="1">
      <alignment vertical="center"/>
    </xf>
    <xf numFmtId="181" fontId="0" fillId="0" borderId="23" xfId="2" applyNumberFormat="1" applyFont="1" applyBorder="1">
      <alignment vertical="center"/>
    </xf>
    <xf numFmtId="181" fontId="30" fillId="8" borderId="58" xfId="2" applyNumberFormat="1" applyFont="1" applyFill="1" applyBorder="1">
      <alignment vertical="center"/>
    </xf>
    <xf numFmtId="181" fontId="30" fillId="8" borderId="46" xfId="2" applyNumberFormat="1" applyFont="1" applyFill="1" applyBorder="1">
      <alignment vertical="center"/>
    </xf>
    <xf numFmtId="181" fontId="30" fillId="8" borderId="59" xfId="2" applyNumberFormat="1" applyFont="1" applyFill="1" applyBorder="1">
      <alignment vertical="center"/>
    </xf>
    <xf numFmtId="181" fontId="0" fillId="0" borderId="0" xfId="2" applyNumberFormat="1" applyFont="1">
      <alignment vertical="center"/>
    </xf>
    <xf numFmtId="0" fontId="31" fillId="0" borderId="0" xfId="0" applyFont="1" applyFill="1" applyBorder="1" applyAlignment="1">
      <alignment horizontal="center" vertical="center" wrapText="1"/>
    </xf>
    <xf numFmtId="177" fontId="10" fillId="4" borderId="120" xfId="0" applyNumberFormat="1" applyFont="1" applyFill="1" applyBorder="1" applyAlignment="1" applyProtection="1">
      <alignment vertical="center" shrinkToFit="1"/>
    </xf>
    <xf numFmtId="0" fontId="18" fillId="0" borderId="23" xfId="0" applyFont="1" applyBorder="1" applyAlignment="1">
      <alignment horizontal="center" vertical="center"/>
    </xf>
    <xf numFmtId="0" fontId="18" fillId="0" borderId="23" xfId="0" applyFont="1" applyBorder="1" applyAlignment="1">
      <alignment horizontal="center" vertical="center" wrapText="1"/>
    </xf>
    <xf numFmtId="0" fontId="18" fillId="0" borderId="48" xfId="0" applyFont="1" applyBorder="1" applyAlignment="1">
      <alignment horizontal="center" vertical="center"/>
    </xf>
    <xf numFmtId="0" fontId="31" fillId="0" borderId="23" xfId="0" applyFont="1" applyBorder="1" applyAlignment="1">
      <alignment horizontal="center" vertical="center" wrapText="1"/>
    </xf>
    <xf numFmtId="0" fontId="40" fillId="8" borderId="57" xfId="0" applyFont="1" applyFill="1" applyBorder="1" applyAlignment="1">
      <alignment horizontal="center" vertical="center" wrapText="1"/>
    </xf>
    <xf numFmtId="0" fontId="0" fillId="0" borderId="51" xfId="0" applyBorder="1">
      <alignment vertical="center"/>
    </xf>
    <xf numFmtId="0" fontId="35"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33" fillId="8" borderId="70" xfId="1" applyFont="1" applyFill="1" applyBorder="1" applyAlignment="1">
      <alignment horizontal="distributed" vertical="center" justifyLastLine="1"/>
    </xf>
    <xf numFmtId="0" fontId="33" fillId="13" borderId="70" xfId="1" applyFont="1" applyFill="1" applyBorder="1" applyAlignment="1">
      <alignment horizontal="distributed" vertical="center" justifyLastLine="1"/>
    </xf>
    <xf numFmtId="0" fontId="41" fillId="0" borderId="0" xfId="0" applyFont="1" applyAlignment="1">
      <alignment horizontal="left" vertical="center"/>
    </xf>
    <xf numFmtId="0" fontId="24" fillId="0" borderId="0" xfId="0" applyFont="1" applyBorder="1" applyAlignment="1">
      <alignment horizontal="left" vertical="center" wrapText="1"/>
    </xf>
    <xf numFmtId="0" fontId="41" fillId="0" borderId="12" xfId="0" applyFont="1" applyBorder="1" applyAlignment="1">
      <alignment horizontal="center" vertical="center"/>
    </xf>
    <xf numFmtId="0" fontId="35" fillId="0" borderId="12" xfId="0" applyFont="1" applyBorder="1" applyAlignment="1">
      <alignment horizontal="center" vertical="center"/>
    </xf>
    <xf numFmtId="0" fontId="35" fillId="0" borderId="49" xfId="0" applyFont="1" applyBorder="1" applyAlignment="1">
      <alignment horizontal="center" vertical="center"/>
    </xf>
    <xf numFmtId="0" fontId="16" fillId="2" borderId="119" xfId="0" applyFont="1" applyFill="1" applyBorder="1" applyAlignment="1" applyProtection="1">
      <alignment horizontal="center" vertical="center"/>
    </xf>
    <xf numFmtId="0" fontId="0" fillId="0" borderId="0" xfId="0" applyAlignment="1">
      <alignment horizontal="right" vertical="center"/>
    </xf>
    <xf numFmtId="0" fontId="23" fillId="0" borderId="0" xfId="0" applyFont="1" applyAlignment="1">
      <alignment horizontal="right" vertical="center"/>
    </xf>
    <xf numFmtId="181" fontId="0" fillId="0" borderId="0" xfId="0" applyNumberFormat="1">
      <alignment vertical="center"/>
    </xf>
    <xf numFmtId="181" fontId="43" fillId="0" borderId="12" xfId="0" applyNumberFormat="1" applyFont="1" applyBorder="1" applyAlignment="1">
      <alignment horizontal="center" vertical="center"/>
    </xf>
    <xf numFmtId="181" fontId="43" fillId="0" borderId="0" xfId="0" applyNumberFormat="1" applyFont="1" applyFill="1" applyBorder="1" applyAlignment="1">
      <alignment vertical="center"/>
    </xf>
    <xf numFmtId="0" fontId="6" fillId="2" borderId="20" xfId="0" applyFont="1" applyFill="1" applyBorder="1" applyAlignment="1" applyProtection="1">
      <alignment vertical="center" wrapText="1"/>
    </xf>
    <xf numFmtId="0" fontId="12" fillId="2" borderId="2"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177" fontId="0" fillId="2" borderId="7" xfId="0" applyNumberFormat="1" applyFill="1" applyBorder="1" applyAlignment="1" applyProtection="1">
      <alignment vertical="center" shrinkToFit="1"/>
    </xf>
    <xf numFmtId="177" fontId="0" fillId="2" borderId="21" xfId="0" applyNumberFormat="1" applyFill="1" applyBorder="1" applyAlignment="1" applyProtection="1">
      <alignment vertical="center" shrinkToFit="1"/>
    </xf>
    <xf numFmtId="177" fontId="10" fillId="11" borderId="83" xfId="0" applyNumberFormat="1" applyFont="1" applyFill="1" applyBorder="1" applyAlignment="1" applyProtection="1">
      <alignment vertical="center" shrinkToFit="1"/>
    </xf>
    <xf numFmtId="177" fontId="10" fillId="11" borderId="84" xfId="0" applyNumberFormat="1" applyFont="1" applyFill="1" applyBorder="1" applyAlignment="1" applyProtection="1">
      <alignment vertical="center" shrinkToFit="1"/>
    </xf>
    <xf numFmtId="177" fontId="10" fillId="11" borderId="55" xfId="0" applyNumberFormat="1" applyFont="1" applyFill="1" applyBorder="1" applyAlignment="1" applyProtection="1">
      <alignment horizontal="center" vertical="center" shrinkToFit="1"/>
    </xf>
    <xf numFmtId="177" fontId="10" fillId="11" borderId="120" xfId="0" applyNumberFormat="1" applyFont="1" applyFill="1" applyBorder="1" applyAlignment="1" applyProtection="1">
      <alignment vertical="center" shrinkToFit="1"/>
    </xf>
    <xf numFmtId="177" fontId="10" fillId="11" borderId="101" xfId="0" applyNumberFormat="1" applyFont="1" applyFill="1" applyBorder="1" applyAlignment="1" applyProtection="1">
      <alignment vertical="center" shrinkToFit="1"/>
    </xf>
    <xf numFmtId="177" fontId="10" fillId="11" borderId="108" xfId="0" applyNumberFormat="1" applyFont="1" applyFill="1" applyBorder="1" applyAlignment="1" applyProtection="1">
      <alignment vertical="center" shrinkToFit="1"/>
    </xf>
    <xf numFmtId="0" fontId="19" fillId="0" borderId="2" xfId="0" applyFont="1" applyFill="1" applyBorder="1" applyAlignment="1" applyProtection="1">
      <alignment horizontal="center" vertical="center"/>
    </xf>
    <xf numFmtId="179" fontId="10" fillId="14" borderId="6" xfId="0" applyNumberFormat="1" applyFont="1" applyFill="1" applyBorder="1" applyAlignment="1" applyProtection="1">
      <alignment vertical="center" shrinkToFit="1"/>
      <protection locked="0"/>
    </xf>
    <xf numFmtId="0" fontId="10" fillId="14" borderId="6" xfId="0" applyFont="1" applyFill="1" applyBorder="1" applyAlignment="1" applyProtection="1">
      <alignment vertical="center" shrinkToFit="1"/>
    </xf>
    <xf numFmtId="0" fontId="10" fillId="14" borderId="10" xfId="0" applyFont="1" applyFill="1" applyBorder="1" applyAlignment="1" applyProtection="1">
      <alignment vertical="center" shrinkToFit="1"/>
    </xf>
    <xf numFmtId="0" fontId="10" fillId="14" borderId="35" xfId="0" applyFont="1" applyFill="1" applyBorder="1" applyAlignment="1" applyProtection="1">
      <alignment vertical="center" shrinkToFit="1"/>
    </xf>
    <xf numFmtId="0" fontId="10" fillId="14" borderId="5" xfId="0" applyFont="1" applyFill="1" applyBorder="1" applyAlignment="1" applyProtection="1">
      <alignment vertical="center" shrinkToFit="1"/>
    </xf>
    <xf numFmtId="179" fontId="10" fillId="14" borderId="124" xfId="0" applyNumberFormat="1" applyFont="1" applyFill="1" applyBorder="1" applyAlignment="1" applyProtection="1">
      <alignment vertical="center" shrinkToFit="1"/>
      <protection locked="0"/>
    </xf>
    <xf numFmtId="179" fontId="10" fillId="14" borderId="125" xfId="0" applyNumberFormat="1" applyFont="1" applyFill="1" applyBorder="1" applyAlignment="1" applyProtection="1">
      <alignment vertical="center" shrinkToFit="1"/>
      <protection locked="0"/>
    </xf>
    <xf numFmtId="179" fontId="10" fillId="14" borderId="7" xfId="0" applyNumberFormat="1" applyFont="1" applyFill="1" applyBorder="1" applyAlignment="1" applyProtection="1">
      <alignment vertical="center" shrinkToFit="1"/>
      <protection locked="0"/>
    </xf>
    <xf numFmtId="0" fontId="10" fillId="14" borderId="126" xfId="0" applyFont="1" applyFill="1" applyBorder="1" applyAlignment="1" applyProtection="1">
      <alignment vertical="center" shrinkToFit="1"/>
    </xf>
    <xf numFmtId="0" fontId="10" fillId="14" borderId="127" xfId="0" applyFont="1" applyFill="1" applyBorder="1" applyAlignment="1" applyProtection="1">
      <alignment vertical="center" shrinkToFit="1"/>
    </xf>
    <xf numFmtId="0" fontId="10" fillId="14" borderId="32" xfId="0" applyFont="1" applyFill="1" applyBorder="1" applyAlignment="1" applyProtection="1">
      <alignment vertical="center" shrinkToFit="1"/>
    </xf>
    <xf numFmtId="179" fontId="10" fillId="14" borderId="6" xfId="0" applyNumberFormat="1" applyFont="1" applyFill="1" applyBorder="1" applyAlignment="1" applyProtection="1">
      <alignment vertical="center" shrinkToFit="1"/>
    </xf>
    <xf numFmtId="179" fontId="10" fillId="14" borderId="44" xfId="0" applyNumberFormat="1" applyFont="1" applyFill="1" applyBorder="1" applyAlignment="1" applyProtection="1">
      <alignment vertical="center" shrinkToFit="1"/>
    </xf>
    <xf numFmtId="179" fontId="10" fillId="14" borderId="10" xfId="0" applyNumberFormat="1" applyFont="1" applyFill="1" applyBorder="1" applyAlignment="1" applyProtection="1">
      <alignment vertical="center" shrinkToFit="1"/>
    </xf>
    <xf numFmtId="179" fontId="10" fillId="14" borderId="5" xfId="0" applyNumberFormat="1" applyFont="1" applyFill="1" applyBorder="1" applyAlignment="1" applyProtection="1">
      <alignment vertical="center" shrinkToFit="1"/>
    </xf>
    <xf numFmtId="0" fontId="0" fillId="0" borderId="0" xfId="0" applyFont="1">
      <alignment vertical="center"/>
    </xf>
    <xf numFmtId="0" fontId="48" fillId="0" borderId="0" xfId="0" applyFont="1" applyFill="1" applyBorder="1">
      <alignment vertical="center"/>
    </xf>
    <xf numFmtId="0" fontId="0" fillId="6" borderId="47" xfId="0" applyFill="1" applyBorder="1" applyAlignment="1">
      <alignment vertical="center"/>
    </xf>
    <xf numFmtId="0" fontId="0" fillId="6" borderId="0" xfId="0" applyFill="1" applyBorder="1" applyAlignment="1">
      <alignment vertical="center"/>
    </xf>
    <xf numFmtId="0" fontId="0" fillId="6" borderId="33" xfId="0" applyFill="1" applyBorder="1" applyAlignment="1">
      <alignment vertical="center"/>
    </xf>
    <xf numFmtId="0" fontId="0" fillId="0" borderId="0" xfId="0" applyFont="1" applyFill="1">
      <alignment vertical="center"/>
    </xf>
    <xf numFmtId="0" fontId="49" fillId="0" borderId="0" xfId="0" applyFont="1" applyFill="1" applyBorder="1" applyAlignment="1">
      <alignment vertical="center"/>
    </xf>
    <xf numFmtId="0" fontId="48" fillId="6" borderId="47" xfId="0" applyFont="1" applyFill="1" applyBorder="1" applyAlignment="1">
      <alignment vertical="center" wrapText="1"/>
    </xf>
    <xf numFmtId="0" fontId="48" fillId="6" borderId="0" xfId="0" applyFont="1" applyFill="1" applyBorder="1" applyAlignment="1">
      <alignment vertical="center" wrapText="1"/>
    </xf>
    <xf numFmtId="0" fontId="48" fillId="6" borderId="33" xfId="0" applyFont="1" applyFill="1" applyBorder="1" applyAlignment="1">
      <alignment vertical="center" wrapText="1"/>
    </xf>
    <xf numFmtId="0" fontId="0" fillId="6" borderId="47" xfId="0" applyFill="1" applyBorder="1" applyAlignment="1">
      <alignment vertical="center"/>
    </xf>
    <xf numFmtId="0" fontId="0" fillId="6" borderId="0" xfId="0" applyFill="1" applyBorder="1" applyAlignment="1">
      <alignment vertical="center"/>
    </xf>
    <xf numFmtId="0" fontId="0" fillId="6" borderId="33" xfId="0" applyFill="1" applyBorder="1" applyAlignment="1">
      <alignment vertical="center"/>
    </xf>
    <xf numFmtId="0" fontId="0" fillId="6" borderId="47" xfId="0" applyFill="1" applyBorder="1" applyAlignment="1">
      <alignment vertical="center" wrapText="1"/>
    </xf>
    <xf numFmtId="0" fontId="0" fillId="6" borderId="0" xfId="0" applyFill="1" applyBorder="1" applyAlignment="1">
      <alignment vertical="center" wrapText="1"/>
    </xf>
    <xf numFmtId="0" fontId="0" fillId="6" borderId="33" xfId="0" applyFill="1" applyBorder="1" applyAlignment="1">
      <alignment vertical="center" wrapText="1"/>
    </xf>
    <xf numFmtId="0" fontId="0" fillId="6" borderId="13" xfId="0" applyFill="1" applyBorder="1" applyAlignment="1">
      <alignment vertical="center"/>
    </xf>
    <xf numFmtId="0" fontId="0" fillId="6" borderId="14" xfId="0" applyFill="1" applyBorder="1" applyAlignment="1">
      <alignment vertical="center"/>
    </xf>
    <xf numFmtId="0" fontId="0" fillId="6" borderId="15" xfId="0" applyFill="1" applyBorder="1" applyAlignment="1">
      <alignment vertical="center"/>
    </xf>
    <xf numFmtId="0" fontId="0" fillId="13" borderId="18" xfId="0" applyFill="1" applyBorder="1" applyAlignment="1">
      <alignment vertical="center" wrapText="1"/>
    </xf>
    <xf numFmtId="0" fontId="0" fillId="13" borderId="3" xfId="0" applyFill="1" applyBorder="1" applyAlignment="1">
      <alignment vertical="center"/>
    </xf>
    <xf numFmtId="0" fontId="0" fillId="13" borderId="19" xfId="0" applyFill="1" applyBorder="1" applyAlignment="1">
      <alignment vertical="center"/>
    </xf>
    <xf numFmtId="0" fontId="0" fillId="6" borderId="47" xfId="0" applyFont="1" applyFill="1" applyBorder="1" applyAlignment="1">
      <alignment vertical="center"/>
    </xf>
    <xf numFmtId="0" fontId="46" fillId="6" borderId="0" xfId="0" applyFont="1" applyFill="1" applyBorder="1" applyAlignment="1">
      <alignment vertical="center"/>
    </xf>
    <xf numFmtId="0" fontId="46" fillId="6" borderId="33" xfId="0" applyFont="1" applyFill="1" applyBorder="1" applyAlignment="1">
      <alignment vertical="center"/>
    </xf>
    <xf numFmtId="0" fontId="45" fillId="15" borderId="0" xfId="0" applyFont="1" applyFill="1" applyAlignment="1">
      <alignment horizontal="left" vertical="center"/>
    </xf>
    <xf numFmtId="0" fontId="0" fillId="11" borderId="18" xfId="0" applyFont="1" applyFill="1" applyBorder="1" applyAlignment="1">
      <alignment vertical="center" wrapText="1"/>
    </xf>
    <xf numFmtId="0" fontId="46" fillId="11" borderId="3" xfId="0" applyFont="1" applyFill="1" applyBorder="1" applyAlignment="1">
      <alignment vertical="center"/>
    </xf>
    <xf numFmtId="0" fontId="46" fillId="11" borderId="19" xfId="0" applyFont="1" applyFill="1" applyBorder="1" applyAlignment="1">
      <alignment vertical="center"/>
    </xf>
    <xf numFmtId="0" fontId="0" fillId="6" borderId="1" xfId="0" applyFill="1" applyBorder="1" applyAlignment="1">
      <alignment vertical="center"/>
    </xf>
    <xf numFmtId="0" fontId="0" fillId="6" borderId="2" xfId="0" applyFill="1" applyBorder="1" applyAlignment="1">
      <alignment vertical="center"/>
    </xf>
    <xf numFmtId="0" fontId="0" fillId="6" borderId="7" xfId="0" applyFill="1" applyBorder="1" applyAlignment="1">
      <alignment vertical="center"/>
    </xf>
    <xf numFmtId="0" fontId="11" fillId="2" borderId="78" xfId="0" applyFont="1" applyFill="1" applyBorder="1" applyAlignment="1" applyProtection="1">
      <alignment horizontal="left" vertical="center" wrapText="1"/>
    </xf>
    <xf numFmtId="0" fontId="11" fillId="2" borderId="79" xfId="0" applyFont="1" applyFill="1" applyBorder="1" applyAlignment="1" applyProtection="1">
      <alignment horizontal="left" vertical="center" wrapText="1"/>
    </xf>
    <xf numFmtId="0" fontId="11" fillId="2" borderId="80" xfId="0" applyFont="1" applyFill="1" applyBorder="1" applyAlignment="1" applyProtection="1">
      <alignment horizontal="left" vertical="center" wrapText="1"/>
    </xf>
    <xf numFmtId="0" fontId="0" fillId="2" borderId="52" xfId="0" applyFill="1" applyBorder="1" applyAlignment="1" applyProtection="1">
      <alignment horizontal="center" vertical="center" shrinkToFit="1"/>
    </xf>
    <xf numFmtId="0" fontId="0" fillId="2" borderId="63" xfId="0" applyFill="1" applyBorder="1" applyAlignment="1" applyProtection="1">
      <alignment horizontal="center" vertical="center" shrinkToFit="1"/>
    </xf>
    <xf numFmtId="0" fontId="13" fillId="2" borderId="2" xfId="0" applyFont="1" applyFill="1" applyBorder="1" applyAlignment="1" applyProtection="1">
      <alignment horizontal="center" vertical="center" textRotation="255"/>
    </xf>
    <xf numFmtId="0" fontId="13" fillId="2" borderId="7" xfId="0" applyFont="1" applyFill="1" applyBorder="1" applyAlignment="1" applyProtection="1">
      <alignment horizontal="center" vertical="center" textRotation="255"/>
    </xf>
    <xf numFmtId="0" fontId="11" fillId="2" borderId="73" xfId="0" applyFont="1" applyFill="1" applyBorder="1" applyAlignment="1" applyProtection="1">
      <alignment horizontal="left" vertical="center" wrapText="1"/>
    </xf>
    <xf numFmtId="0" fontId="11" fillId="2" borderId="74" xfId="0" applyFont="1" applyFill="1" applyBorder="1" applyAlignment="1" applyProtection="1">
      <alignment horizontal="left" vertical="center" wrapText="1"/>
    </xf>
    <xf numFmtId="0" fontId="11" fillId="2" borderId="75" xfId="0" applyFont="1" applyFill="1" applyBorder="1" applyAlignment="1" applyProtection="1">
      <alignment horizontal="left" vertical="center" wrapText="1"/>
    </xf>
    <xf numFmtId="177" fontId="7" fillId="6" borderId="10" xfId="0" applyNumberFormat="1" applyFont="1" applyFill="1" applyBorder="1" applyAlignment="1" applyProtection="1">
      <alignment horizontal="center" vertical="center" textRotation="255" shrinkToFit="1"/>
    </xf>
    <xf numFmtId="177" fontId="7" fillId="6" borderId="52" xfId="0" applyNumberFormat="1" applyFont="1" applyFill="1" applyBorder="1" applyAlignment="1" applyProtection="1">
      <alignment horizontal="center" vertical="center" textRotation="255" shrinkToFit="1"/>
    </xf>
    <xf numFmtId="177" fontId="7" fillId="11" borderId="35" xfId="0" applyNumberFormat="1" applyFont="1" applyFill="1" applyBorder="1" applyAlignment="1" applyProtection="1">
      <alignment horizontal="center" vertical="center" textRotation="255" shrinkToFit="1"/>
    </xf>
    <xf numFmtId="177" fontId="7" fillId="11" borderId="55" xfId="0" applyNumberFormat="1" applyFont="1" applyFill="1" applyBorder="1" applyAlignment="1" applyProtection="1">
      <alignment horizontal="center" vertical="center" textRotation="255" shrinkToFit="1"/>
    </xf>
    <xf numFmtId="0" fontId="8" fillId="3" borderId="6" xfId="0" applyFont="1" applyFill="1" applyBorder="1" applyAlignment="1" applyProtection="1">
      <alignment horizontal="center" vertical="center" textRotation="255" shrinkToFit="1"/>
    </xf>
    <xf numFmtId="0" fontId="8" fillId="3" borderId="64" xfId="0" applyFont="1" applyFill="1" applyBorder="1" applyAlignment="1" applyProtection="1">
      <alignment horizontal="center" vertical="center" textRotation="255" shrinkToFit="1"/>
    </xf>
    <xf numFmtId="0" fontId="8" fillId="3" borderId="10" xfId="0" applyFont="1" applyFill="1" applyBorder="1" applyAlignment="1" applyProtection="1">
      <alignment horizontal="center" vertical="center" textRotation="255" shrinkToFit="1"/>
    </xf>
    <xf numFmtId="0" fontId="8" fillId="3" borderId="52" xfId="0" applyFont="1" applyFill="1" applyBorder="1" applyAlignment="1" applyProtection="1">
      <alignment horizontal="center" vertical="center" textRotation="255" shrinkToFit="1"/>
    </xf>
    <xf numFmtId="177" fontId="8" fillId="4" borderId="21" xfId="0" applyNumberFormat="1" applyFont="1" applyFill="1" applyBorder="1" applyAlignment="1" applyProtection="1">
      <alignment horizontal="center" vertical="center" textRotation="255" shrinkToFit="1"/>
    </xf>
    <xf numFmtId="177" fontId="8" fillId="4" borderId="32" xfId="0" applyNumberFormat="1" applyFont="1" applyFill="1" applyBorder="1" applyAlignment="1" applyProtection="1">
      <alignment horizontal="center" vertical="center" textRotation="255" shrinkToFit="1"/>
    </xf>
    <xf numFmtId="0" fontId="8" fillId="0" borderId="0" xfId="0" applyFont="1" applyFill="1" applyBorder="1" applyAlignment="1">
      <alignment horizontal="center" vertical="center" textRotation="255" shrinkToFit="1"/>
    </xf>
    <xf numFmtId="0" fontId="31" fillId="9" borderId="9" xfId="0" applyFont="1" applyFill="1" applyBorder="1" applyAlignment="1" applyProtection="1">
      <alignment horizontal="center" vertical="center" textRotation="255"/>
    </xf>
    <xf numFmtId="0" fontId="31" fillId="9" borderId="24" xfId="0" applyFont="1" applyFill="1" applyBorder="1" applyAlignment="1" applyProtection="1">
      <alignment horizontal="center" vertical="center" textRotation="255"/>
    </xf>
    <xf numFmtId="0" fontId="31" fillId="9" borderId="45" xfId="0" applyFont="1" applyFill="1" applyBorder="1" applyAlignment="1" applyProtection="1">
      <alignment horizontal="center" vertical="center" textRotation="255"/>
    </xf>
    <xf numFmtId="0" fontId="31" fillId="9" borderId="10" xfId="0" applyFont="1" applyFill="1" applyBorder="1" applyAlignment="1" applyProtection="1">
      <alignment horizontal="center" vertical="center" textRotation="255"/>
    </xf>
    <xf numFmtId="0" fontId="31" fillId="9" borderId="30" xfId="0" applyFont="1" applyFill="1" applyBorder="1" applyAlignment="1" applyProtection="1">
      <alignment horizontal="center" vertical="center" textRotation="255"/>
    </xf>
    <xf numFmtId="0" fontId="31" fillId="9" borderId="52" xfId="0" applyFont="1" applyFill="1" applyBorder="1" applyAlignment="1" applyProtection="1">
      <alignment horizontal="center" vertical="center" textRotation="255"/>
    </xf>
    <xf numFmtId="0" fontId="31" fillId="9" borderId="35" xfId="0" applyFont="1" applyFill="1" applyBorder="1" applyAlignment="1" applyProtection="1">
      <alignment horizontal="center" vertical="center" textRotation="255"/>
    </xf>
    <xf numFmtId="0" fontId="31" fillId="9" borderId="56" xfId="0" applyFont="1" applyFill="1" applyBorder="1" applyAlignment="1" applyProtection="1">
      <alignment horizontal="center" vertical="center" textRotation="255"/>
    </xf>
    <xf numFmtId="0" fontId="31" fillId="9" borderId="55" xfId="0" applyFont="1" applyFill="1" applyBorder="1" applyAlignment="1" applyProtection="1">
      <alignment horizontal="center" vertical="center" textRotation="255"/>
    </xf>
    <xf numFmtId="0" fontId="7" fillId="2" borderId="9" xfId="0" applyFont="1" applyFill="1" applyBorder="1" applyAlignment="1" applyProtection="1">
      <alignment vertical="center" textRotation="255" shrinkToFit="1"/>
    </xf>
    <xf numFmtId="0" fontId="7" fillId="2" borderId="45" xfId="0" applyFont="1" applyFill="1" applyBorder="1" applyAlignment="1" applyProtection="1">
      <alignment vertical="center" textRotation="255" shrinkToFit="1"/>
    </xf>
    <xf numFmtId="176" fontId="7" fillId="7" borderId="10" xfId="0" applyNumberFormat="1" applyFont="1" applyFill="1" applyBorder="1" applyAlignment="1" applyProtection="1">
      <alignment horizontal="center" vertical="center" textRotation="255" shrinkToFit="1"/>
    </xf>
    <xf numFmtId="176" fontId="7" fillId="7" borderId="52" xfId="0" applyNumberFormat="1" applyFont="1" applyFill="1" applyBorder="1" applyAlignment="1" applyProtection="1">
      <alignment horizontal="center" vertical="center" textRotation="255" shrinkToFit="1"/>
    </xf>
    <xf numFmtId="0" fontId="0" fillId="6" borderId="1" xfId="0" applyFill="1" applyBorder="1" applyAlignment="1" applyProtection="1">
      <alignment horizontal="center" vertical="center" wrapText="1"/>
    </xf>
    <xf numFmtId="0" fontId="0" fillId="6" borderId="2" xfId="0" applyFill="1" applyBorder="1" applyAlignment="1" applyProtection="1">
      <alignment horizontal="center" vertical="center"/>
    </xf>
    <xf numFmtId="0" fontId="0" fillId="6" borderId="7" xfId="0" applyFill="1" applyBorder="1" applyAlignment="1" applyProtection="1">
      <alignment horizontal="center" vertical="center"/>
    </xf>
    <xf numFmtId="0" fontId="0" fillId="9" borderId="1" xfId="0" applyFill="1" applyBorder="1" applyAlignment="1" applyProtection="1">
      <alignment horizontal="center" vertical="center" wrapText="1"/>
    </xf>
    <xf numFmtId="0" fontId="0" fillId="9" borderId="2" xfId="0" applyFill="1" applyBorder="1" applyAlignment="1" applyProtection="1">
      <alignment horizontal="center" vertical="center"/>
    </xf>
    <xf numFmtId="0" fontId="0" fillId="9" borderId="7" xfId="0" applyFill="1" applyBorder="1" applyAlignment="1" applyProtection="1">
      <alignment horizontal="center" vertical="center"/>
    </xf>
    <xf numFmtId="0" fontId="31" fillId="7" borderId="9" xfId="0" applyFont="1" applyFill="1" applyBorder="1" applyAlignment="1" applyProtection="1">
      <alignment horizontal="center" vertical="center" textRotation="255"/>
    </xf>
    <xf numFmtId="0" fontId="31" fillId="7" borderId="24" xfId="0" applyFont="1" applyFill="1" applyBorder="1" applyAlignment="1" applyProtection="1">
      <alignment horizontal="center" vertical="center" textRotation="255"/>
    </xf>
    <xf numFmtId="0" fontId="31" fillId="7" borderId="45" xfId="0" applyFont="1" applyFill="1" applyBorder="1" applyAlignment="1" applyProtection="1">
      <alignment horizontal="center" vertical="center" textRotation="255"/>
    </xf>
    <xf numFmtId="0" fontId="31" fillId="7" borderId="10" xfId="0" applyFont="1" applyFill="1" applyBorder="1" applyAlignment="1" applyProtection="1">
      <alignment horizontal="center" vertical="center" textRotation="255"/>
    </xf>
    <xf numFmtId="0" fontId="31" fillId="7" borderId="30" xfId="0" applyFont="1" applyFill="1" applyBorder="1" applyAlignment="1" applyProtection="1">
      <alignment horizontal="center" vertical="center" textRotation="255"/>
    </xf>
    <xf numFmtId="0" fontId="31" fillId="7" borderId="52" xfId="0" applyFont="1" applyFill="1" applyBorder="1" applyAlignment="1" applyProtection="1">
      <alignment horizontal="center" vertical="center" textRotation="255"/>
    </xf>
    <xf numFmtId="0" fontId="31" fillId="7" borderId="35" xfId="0" applyFont="1" applyFill="1" applyBorder="1" applyAlignment="1" applyProtection="1">
      <alignment horizontal="center" vertical="center" textRotation="255"/>
    </xf>
    <xf numFmtId="0" fontId="31" fillId="7" borderId="56" xfId="0" applyFont="1" applyFill="1" applyBorder="1" applyAlignment="1" applyProtection="1">
      <alignment horizontal="center" vertical="center" textRotation="255"/>
    </xf>
    <xf numFmtId="0" fontId="31" fillId="7" borderId="55" xfId="0" applyFont="1" applyFill="1" applyBorder="1" applyAlignment="1" applyProtection="1">
      <alignment horizontal="center" vertical="center" textRotation="255"/>
    </xf>
    <xf numFmtId="0" fontId="31" fillId="6" borderId="9" xfId="0" applyFont="1" applyFill="1" applyBorder="1" applyAlignment="1" applyProtection="1">
      <alignment horizontal="center" vertical="center" textRotation="255"/>
    </xf>
    <xf numFmtId="0" fontId="31" fillId="6" borderId="24" xfId="0" applyFont="1" applyFill="1" applyBorder="1" applyAlignment="1" applyProtection="1">
      <alignment horizontal="center" vertical="center" textRotation="255"/>
    </xf>
    <xf numFmtId="0" fontId="31" fillId="6" borderId="45" xfId="0" applyFont="1" applyFill="1" applyBorder="1" applyAlignment="1" applyProtection="1">
      <alignment horizontal="center" vertical="center" textRotation="255"/>
    </xf>
    <xf numFmtId="0" fontId="31" fillId="6" borderId="10" xfId="0" applyFont="1" applyFill="1" applyBorder="1" applyAlignment="1" applyProtection="1">
      <alignment horizontal="center" vertical="center" textRotation="255"/>
    </xf>
    <xf numFmtId="0" fontId="31" fillId="6" borderId="30" xfId="0" applyFont="1" applyFill="1" applyBorder="1" applyAlignment="1" applyProtection="1">
      <alignment horizontal="center" vertical="center" textRotation="255"/>
    </xf>
    <xf numFmtId="0" fontId="31" fillId="6" borderId="52" xfId="0" applyFont="1" applyFill="1" applyBorder="1" applyAlignment="1" applyProtection="1">
      <alignment horizontal="center" vertical="center" textRotation="255"/>
    </xf>
    <xf numFmtId="0" fontId="31" fillId="6" borderId="35" xfId="0" applyFont="1" applyFill="1" applyBorder="1" applyAlignment="1" applyProtection="1">
      <alignment horizontal="center" vertical="center" textRotation="255"/>
    </xf>
    <xf numFmtId="0" fontId="31" fillId="6" borderId="56" xfId="0" applyFont="1" applyFill="1" applyBorder="1" applyAlignment="1" applyProtection="1">
      <alignment horizontal="center" vertical="center" textRotation="255"/>
    </xf>
    <xf numFmtId="0" fontId="31" fillId="6" borderId="55" xfId="0" applyFont="1" applyFill="1" applyBorder="1" applyAlignment="1" applyProtection="1">
      <alignment horizontal="center" vertical="center" textRotation="255"/>
    </xf>
    <xf numFmtId="0" fontId="0" fillId="0" borderId="10" xfId="0" applyBorder="1" applyAlignment="1" applyProtection="1">
      <alignment vertical="center" textRotation="255" shrinkToFit="1"/>
      <protection locked="0"/>
    </xf>
    <xf numFmtId="0" fontId="0" fillId="0" borderId="52" xfId="0" applyBorder="1" applyAlignment="1" applyProtection="1">
      <alignment vertical="center" textRotation="255" shrinkToFit="1"/>
      <protection locked="0"/>
    </xf>
    <xf numFmtId="0" fontId="0" fillId="0" borderId="5" xfId="0" applyBorder="1" applyAlignment="1" applyProtection="1">
      <alignment vertical="center" textRotation="255" shrinkToFit="1"/>
      <protection locked="0"/>
    </xf>
    <xf numFmtId="0" fontId="0" fillId="0" borderId="63" xfId="0" applyBorder="1" applyAlignment="1" applyProtection="1">
      <alignment vertical="center" textRotation="255" shrinkToFit="1"/>
      <protection locked="0"/>
    </xf>
    <xf numFmtId="0" fontId="0" fillId="7" borderId="1" xfId="0" applyFill="1" applyBorder="1" applyAlignment="1" applyProtection="1">
      <alignment horizontal="center" vertical="center" wrapText="1"/>
    </xf>
    <xf numFmtId="0" fontId="0" fillId="7" borderId="2" xfId="0" applyFill="1" applyBorder="1" applyAlignment="1" applyProtection="1">
      <alignment horizontal="center" vertical="center"/>
    </xf>
    <xf numFmtId="0" fontId="0" fillId="7" borderId="7" xfId="0" applyFill="1" applyBorder="1" applyAlignment="1" applyProtection="1">
      <alignment horizontal="center" vertical="center"/>
    </xf>
    <xf numFmtId="0" fontId="0" fillId="0" borderId="35" xfId="0" applyBorder="1" applyAlignment="1" applyProtection="1">
      <alignment vertical="center" textRotation="255" shrinkToFit="1"/>
      <protection locked="0"/>
    </xf>
    <xf numFmtId="0" fontId="0" fillId="0" borderId="55" xfId="0" applyBorder="1" applyAlignment="1" applyProtection="1">
      <alignment vertical="center" textRotation="255" shrinkToFit="1"/>
      <protection locked="0"/>
    </xf>
    <xf numFmtId="0" fontId="0" fillId="0" borderId="9" xfId="0" applyBorder="1" applyAlignment="1" applyProtection="1">
      <alignment vertical="center" textRotation="255" shrinkToFit="1"/>
      <protection locked="0"/>
    </xf>
    <xf numFmtId="0" fontId="0" fillId="0" borderId="45" xfId="0" applyBorder="1" applyAlignment="1" applyProtection="1">
      <alignment vertical="center" textRotation="255" shrinkToFit="1"/>
      <protection locked="0"/>
    </xf>
    <xf numFmtId="0" fontId="4" fillId="2" borderId="3" xfId="0" applyFont="1" applyFill="1" applyBorder="1" applyProtection="1">
      <alignment vertical="center"/>
    </xf>
    <xf numFmtId="0" fontId="4" fillId="2" borderId="19" xfId="0" applyFont="1" applyFill="1" applyBorder="1" applyProtection="1">
      <alignment vertical="center"/>
    </xf>
    <xf numFmtId="0" fontId="12" fillId="2" borderId="1"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13"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5" fillId="2" borderId="8" xfId="0" applyFont="1" applyFill="1" applyBorder="1" applyAlignment="1" applyProtection="1">
      <alignment horizontal="center" vertical="center" textRotation="255"/>
    </xf>
    <xf numFmtId="0" fontId="5" fillId="2" borderId="16" xfId="0" applyFont="1" applyFill="1" applyBorder="1" applyAlignment="1" applyProtection="1">
      <alignment horizontal="center" vertical="center" textRotation="255"/>
    </xf>
    <xf numFmtId="0" fontId="24" fillId="0" borderId="48" xfId="0" applyFont="1" applyBorder="1" applyAlignment="1">
      <alignment horizontal="left" vertical="center" wrapText="1"/>
    </xf>
    <xf numFmtId="0" fontId="24" fillId="0" borderId="49" xfId="0" applyFont="1" applyBorder="1" applyAlignment="1">
      <alignment horizontal="left" vertical="center" wrapText="1"/>
    </xf>
    <xf numFmtId="0" fontId="24" fillId="0" borderId="22" xfId="0" applyFont="1" applyBorder="1" applyAlignment="1">
      <alignment horizontal="left" vertical="center" wrapText="1"/>
    </xf>
    <xf numFmtId="181" fontId="42" fillId="8" borderId="121" xfId="0" applyNumberFormat="1" applyFont="1" applyFill="1" applyBorder="1" applyAlignment="1">
      <alignment horizontal="center" vertical="center"/>
    </xf>
    <xf numFmtId="0" fontId="42" fillId="8" borderId="123" xfId="0" applyFont="1" applyFill="1" applyBorder="1" applyAlignment="1">
      <alignment horizontal="center" vertical="center"/>
    </xf>
    <xf numFmtId="0" fontId="42" fillId="8" borderId="122" xfId="0" applyFont="1" applyFill="1" applyBorder="1" applyAlignment="1">
      <alignment horizontal="center" vertical="center"/>
    </xf>
    <xf numFmtId="0" fontId="0" fillId="0" borderId="9" xfId="0" applyNumberFormat="1" applyBorder="1" applyAlignment="1" applyProtection="1">
      <alignment vertical="center" textRotation="255" shrinkToFit="1"/>
    </xf>
    <xf numFmtId="0" fontId="0" fillId="0" borderId="45" xfId="0" applyNumberFormat="1" applyBorder="1" applyAlignment="1" applyProtection="1">
      <alignment vertical="center" textRotation="255" shrinkToFit="1"/>
    </xf>
    <xf numFmtId="0" fontId="0" fillId="0" borderId="10" xfId="0" applyNumberFormat="1" applyBorder="1" applyAlignment="1" applyProtection="1">
      <alignment vertical="center" textRotation="255" shrinkToFit="1"/>
    </xf>
    <xf numFmtId="0" fontId="0" fillId="0" borderId="52" xfId="0" applyNumberFormat="1" applyBorder="1" applyAlignment="1" applyProtection="1">
      <alignment vertical="center" textRotation="255" shrinkToFit="1"/>
    </xf>
    <xf numFmtId="0" fontId="0" fillId="0" borderId="35" xfId="0" applyNumberFormat="1" applyBorder="1" applyAlignment="1" applyProtection="1">
      <alignment vertical="center" textRotation="255" shrinkToFit="1"/>
    </xf>
    <xf numFmtId="0" fontId="0" fillId="0" borderId="55" xfId="0" applyNumberFormat="1" applyBorder="1" applyAlignment="1" applyProtection="1">
      <alignment vertical="center" textRotation="255" shrinkToFit="1"/>
    </xf>
    <xf numFmtId="0" fontId="0" fillId="0" borderId="5" xfId="0" applyNumberFormat="1" applyBorder="1" applyAlignment="1" applyProtection="1">
      <alignment vertical="center" textRotation="255" shrinkToFit="1"/>
    </xf>
    <xf numFmtId="0" fontId="0" fillId="0" borderId="63" xfId="0" applyNumberFormat="1" applyBorder="1" applyAlignment="1" applyProtection="1">
      <alignment vertical="center" textRotation="255" shrinkToFit="1"/>
    </xf>
    <xf numFmtId="181" fontId="42" fillId="13" borderId="121" xfId="0" applyNumberFormat="1" applyFont="1" applyFill="1" applyBorder="1" applyAlignment="1">
      <alignment horizontal="center" vertical="center"/>
    </xf>
    <xf numFmtId="0" fontId="42" fillId="13" borderId="123" xfId="0" applyFont="1" applyFill="1" applyBorder="1" applyAlignment="1">
      <alignment horizontal="center" vertical="center"/>
    </xf>
    <xf numFmtId="0" fontId="42" fillId="13" borderId="122" xfId="0" applyFont="1" applyFill="1" applyBorder="1" applyAlignment="1">
      <alignment horizontal="center" vertical="center"/>
    </xf>
    <xf numFmtId="0" fontId="0" fillId="0" borderId="9" xfId="0" applyNumberFormat="1" applyBorder="1" applyAlignment="1" applyProtection="1">
      <alignment vertical="center" textRotation="255" shrinkToFit="1"/>
      <protection locked="0"/>
    </xf>
    <xf numFmtId="0" fontId="0" fillId="0" borderId="45" xfId="0" applyNumberFormat="1" applyBorder="1" applyAlignment="1" applyProtection="1">
      <alignment vertical="center" textRotation="255" shrinkToFit="1"/>
      <protection locked="0"/>
    </xf>
    <xf numFmtId="0" fontId="0" fillId="0" borderId="10" xfId="0" applyNumberFormat="1" applyBorder="1" applyAlignment="1" applyProtection="1">
      <alignment vertical="center" textRotation="255" shrinkToFit="1"/>
      <protection locked="0"/>
    </xf>
    <xf numFmtId="0" fontId="0" fillId="0" borderId="52" xfId="0" applyNumberFormat="1" applyBorder="1" applyAlignment="1" applyProtection="1">
      <alignment vertical="center" textRotation="255" shrinkToFit="1"/>
      <protection locked="0"/>
    </xf>
    <xf numFmtId="0" fontId="0" fillId="0" borderId="35" xfId="0" applyNumberFormat="1" applyBorder="1" applyAlignment="1" applyProtection="1">
      <alignment vertical="center" textRotation="255" shrinkToFit="1"/>
      <protection locked="0"/>
    </xf>
    <xf numFmtId="0" fontId="0" fillId="0" borderId="55" xfId="0" applyNumberFormat="1" applyBorder="1" applyAlignment="1" applyProtection="1">
      <alignment vertical="center" textRotation="255" shrinkToFit="1"/>
      <protection locked="0"/>
    </xf>
    <xf numFmtId="0" fontId="0" fillId="0" borderId="5" xfId="0" applyNumberFormat="1" applyBorder="1" applyAlignment="1" applyProtection="1">
      <alignment vertical="center" textRotation="255" shrinkToFit="1"/>
      <protection locked="0"/>
    </xf>
    <xf numFmtId="0" fontId="0" fillId="0" borderId="63" xfId="0" applyNumberFormat="1" applyBorder="1" applyAlignment="1" applyProtection="1">
      <alignment vertical="center" textRotation="255" shrinkToFit="1"/>
      <protection locked="0"/>
    </xf>
    <xf numFmtId="0" fontId="7" fillId="2" borderId="24" xfId="0" applyFont="1" applyFill="1" applyBorder="1" applyAlignment="1" applyProtection="1">
      <alignment vertical="center" textRotation="255" shrinkToFit="1"/>
    </xf>
    <xf numFmtId="176" fontId="7" fillId="7" borderId="30" xfId="0" applyNumberFormat="1" applyFont="1" applyFill="1" applyBorder="1" applyAlignment="1" applyProtection="1">
      <alignment horizontal="center" vertical="center" textRotation="255" shrinkToFit="1"/>
    </xf>
    <xf numFmtId="177" fontId="7" fillId="6" borderId="30" xfId="0" applyNumberFormat="1" applyFont="1" applyFill="1" applyBorder="1" applyAlignment="1" applyProtection="1">
      <alignment horizontal="center" vertical="center" textRotation="255" shrinkToFit="1"/>
    </xf>
    <xf numFmtId="177" fontId="7" fillId="11" borderId="56" xfId="0" applyNumberFormat="1" applyFont="1" applyFill="1" applyBorder="1" applyAlignment="1" applyProtection="1">
      <alignment horizontal="center" vertical="center" textRotation="255" shrinkToFit="1"/>
    </xf>
    <xf numFmtId="0" fontId="8" fillId="3" borderId="85" xfId="0" applyFont="1" applyFill="1" applyBorder="1" applyAlignment="1" applyProtection="1">
      <alignment horizontal="center" vertical="center" textRotation="255" shrinkToFit="1"/>
    </xf>
    <xf numFmtId="0" fontId="8" fillId="3" borderId="30" xfId="0" applyFont="1" applyFill="1" applyBorder="1" applyAlignment="1" applyProtection="1">
      <alignment horizontal="center" vertical="center" textRotation="255" shrinkToFit="1"/>
    </xf>
    <xf numFmtId="177" fontId="8" fillId="4" borderId="35" xfId="0" applyNumberFormat="1" applyFont="1" applyFill="1" applyBorder="1" applyAlignment="1" applyProtection="1">
      <alignment horizontal="center" vertical="center" textRotation="255" shrinkToFit="1"/>
    </xf>
    <xf numFmtId="0" fontId="44" fillId="2" borderId="105" xfId="0" applyFont="1" applyFill="1" applyBorder="1" applyAlignment="1" applyProtection="1">
      <alignment horizontal="left" vertical="center" wrapText="1"/>
    </xf>
    <xf numFmtId="0" fontId="44" fillId="2" borderId="106" xfId="0" applyFont="1" applyFill="1" applyBorder="1" applyAlignment="1" applyProtection="1">
      <alignment horizontal="left" vertical="center" wrapText="1"/>
    </xf>
    <xf numFmtId="0" fontId="44" fillId="2" borderId="107" xfId="0" applyFont="1" applyFill="1" applyBorder="1" applyAlignment="1" applyProtection="1">
      <alignment horizontal="left" vertical="center" wrapText="1"/>
    </xf>
    <xf numFmtId="0" fontId="44" fillId="2" borderId="111" xfId="0" applyFont="1" applyFill="1" applyBorder="1" applyAlignment="1" applyProtection="1">
      <alignment horizontal="left" vertical="center" wrapText="1"/>
    </xf>
    <xf numFmtId="0" fontId="44" fillId="2" borderId="112" xfId="0" applyFont="1" applyFill="1" applyBorder="1" applyAlignment="1" applyProtection="1">
      <alignment horizontal="left" vertical="center" wrapText="1"/>
    </xf>
    <xf numFmtId="0" fontId="44" fillId="2" borderId="113" xfId="0" applyFont="1" applyFill="1" applyBorder="1" applyAlignment="1" applyProtection="1">
      <alignment horizontal="left" vertical="center" wrapText="1"/>
    </xf>
    <xf numFmtId="0" fontId="44" fillId="2" borderId="78" xfId="0" applyFont="1" applyFill="1" applyBorder="1" applyAlignment="1" applyProtection="1">
      <alignment horizontal="left" vertical="center" wrapText="1"/>
    </xf>
    <xf numFmtId="0" fontId="44" fillId="2" borderId="79" xfId="0" applyFont="1" applyFill="1" applyBorder="1" applyAlignment="1" applyProtection="1">
      <alignment horizontal="left" vertical="center" wrapText="1"/>
    </xf>
    <xf numFmtId="0" fontId="44" fillId="2" borderId="80" xfId="0" applyFont="1" applyFill="1" applyBorder="1" applyAlignment="1" applyProtection="1">
      <alignment horizontal="left" vertical="center" wrapText="1"/>
    </xf>
    <xf numFmtId="0" fontId="44" fillId="2" borderId="92" xfId="0" applyFont="1" applyFill="1" applyBorder="1" applyAlignment="1" applyProtection="1">
      <alignment horizontal="left" vertical="center" wrapText="1"/>
    </xf>
    <xf numFmtId="0" fontId="44" fillId="2" borderId="93" xfId="0" applyFont="1" applyFill="1" applyBorder="1" applyAlignment="1" applyProtection="1">
      <alignment horizontal="left" vertical="center" wrapText="1"/>
    </xf>
    <xf numFmtId="0" fontId="44" fillId="2" borderId="94" xfId="0" applyFont="1" applyFill="1" applyBorder="1" applyAlignment="1" applyProtection="1">
      <alignment horizontal="left" vertical="center" wrapText="1"/>
    </xf>
    <xf numFmtId="0" fontId="51" fillId="0" borderId="0" xfId="0" applyFont="1" applyAlignment="1">
      <alignment horizontal="left" vertical="center"/>
    </xf>
    <xf numFmtId="0" fontId="50" fillId="0" borderId="0" xfId="0" applyFont="1" applyAlignment="1">
      <alignment horizontal="left" vertical="center"/>
    </xf>
    <xf numFmtId="0" fontId="0" fillId="16" borderId="0" xfId="0" applyFont="1" applyFill="1">
      <alignment vertical="center"/>
    </xf>
    <xf numFmtId="0" fontId="0" fillId="0" borderId="5" xfId="0" applyBorder="1">
      <alignment vertical="center"/>
    </xf>
    <xf numFmtId="0" fontId="0" fillId="0" borderId="50" xfId="0" applyBorder="1">
      <alignment vertical="center"/>
    </xf>
    <xf numFmtId="0" fontId="0" fillId="0" borderId="6" xfId="0" applyBorder="1">
      <alignment vertical="center"/>
    </xf>
    <xf numFmtId="0" fontId="0" fillId="0" borderId="128" xfId="0" applyBorder="1">
      <alignment vertical="center"/>
    </xf>
    <xf numFmtId="0" fontId="0" fillId="0" borderId="85" xfId="0" applyBorder="1">
      <alignment vertical="center"/>
    </xf>
    <xf numFmtId="0" fontId="10" fillId="0" borderId="128" xfId="0" applyFont="1" applyBorder="1" applyAlignment="1">
      <alignment horizontal="left" vertical="center"/>
    </xf>
    <xf numFmtId="0" fontId="29" fillId="0" borderId="0" xfId="0" applyFont="1" applyBorder="1" applyAlignment="1">
      <alignment horizontal="left" vertical="center"/>
    </xf>
    <xf numFmtId="0" fontId="29" fillId="0" borderId="85" xfId="0" applyFont="1" applyBorder="1" applyAlignment="1">
      <alignment horizontal="left" vertical="center"/>
    </xf>
    <xf numFmtId="0" fontId="0" fillId="0" borderId="11" xfId="0" applyBorder="1">
      <alignment vertical="center"/>
    </xf>
    <xf numFmtId="0" fontId="0" fillId="0" borderId="12" xfId="0" applyBorder="1">
      <alignment vertical="center"/>
    </xf>
    <xf numFmtId="0" fontId="0" fillId="0" borderId="54" xfId="0" applyBorder="1">
      <alignment vertical="center"/>
    </xf>
  </cellXfs>
  <cellStyles count="3">
    <cellStyle name="アクセント 4" xfId="1" builtinId="41"/>
    <cellStyle name="パーセント" xfId="2" builtinId="5"/>
    <cellStyle name="標準" xfId="0" builtinId="0"/>
  </cellStyles>
  <dxfs count="24">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s>
  <tableStyles count="0" defaultTableStyle="TableStyleMedium2" defaultPivotStyle="PivotStyleLight16"/>
  <colors>
    <mruColors>
      <color rgb="FF99FFCC"/>
      <color rgb="FF99FF99"/>
      <color rgb="FFFFCCFF"/>
      <color rgb="FFFF7C80"/>
      <color rgb="FFFF00FF"/>
      <color rgb="FFFF99FF"/>
      <color rgb="FFFF66CC"/>
      <color rgb="FFFFFF66"/>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3.2728283575374745E-2"/>
          <c:w val="0.9241823914087185"/>
          <c:h val="0.94810737356910546"/>
        </c:manualLayout>
      </c:layout>
      <c:barChart>
        <c:barDir val="bar"/>
        <c:grouping val="percentStacked"/>
        <c:varyColors val="0"/>
        <c:ser>
          <c:idx val="0"/>
          <c:order val="0"/>
          <c:tx>
            <c:strRef>
              <c:f>事前結果【トラブルの頻度】!$T$9</c:f>
              <c:strCache>
                <c:ptCount val="1"/>
                <c:pt idx="0">
                  <c:v>よくある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9"/>
              <c:layout>
                <c:manualLayout>
                  <c:x val="2.3392064791280692E-3"/>
                  <c:y val="-9.5648231631407363E-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1"/>
              <c:layout>
                <c:manualLayout>
                  <c:x val="4.737732025296505E-3"/>
                  <c:y val="-4.9541132461322996E-5"/>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事前結果【トラブルの頻度】!$T$11:$T$42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1"/>
          <c:order val="1"/>
          <c:tx>
            <c:strRef>
              <c:f>事前結果【トラブルの頻度】!$U$9</c:f>
              <c:strCache>
                <c:ptCount val="1"/>
                <c:pt idx="0">
                  <c:v>ときどきある</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事前結果【トラブルの頻度】!$U$11:$U$42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2"/>
          <c:order val="2"/>
          <c:tx>
            <c:strRef>
              <c:f>事前結果【トラブルの頻度】!$V$9</c:f>
              <c:strCache>
                <c:ptCount val="1"/>
                <c:pt idx="0">
                  <c:v>あまりない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事前結果【トラブルの頻度】!$V$11:$V$42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3"/>
          <c:order val="3"/>
          <c:tx>
            <c:strRef>
              <c:f>事前結果【トラブルの頻度】!$W$9</c:f>
              <c:strCache>
                <c:ptCount val="1"/>
                <c:pt idx="0">
                  <c:v>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事前結果【トラブルの頻度】!$W$11:$W$42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dLbls>
          <c:showLegendKey val="0"/>
          <c:showVal val="0"/>
          <c:showCatName val="0"/>
          <c:showSerName val="0"/>
          <c:showPercent val="0"/>
          <c:showBubbleSize val="0"/>
        </c:dLbls>
        <c:gapWidth val="100"/>
        <c:overlap val="100"/>
        <c:axId val="552419976"/>
        <c:axId val="552420368"/>
      </c:barChart>
      <c:catAx>
        <c:axId val="552419976"/>
        <c:scaling>
          <c:orientation val="maxMin"/>
        </c:scaling>
        <c:delete val="1"/>
        <c:axPos val="l"/>
        <c:numFmt formatCode="General" sourceLinked="1"/>
        <c:majorTickMark val="out"/>
        <c:minorTickMark val="none"/>
        <c:tickLblPos val="nextTo"/>
        <c:crossAx val="552420368"/>
        <c:crosses val="autoZero"/>
        <c:auto val="1"/>
        <c:lblAlgn val="ctr"/>
        <c:lblOffset val="100"/>
        <c:noMultiLvlLbl val="0"/>
      </c:catAx>
      <c:valAx>
        <c:axId val="552420368"/>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419976"/>
        <c:crosses val="max"/>
        <c:crossBetween val="between"/>
        <c:majorUnit val="0.5"/>
      </c:valAx>
      <c:spPr>
        <a:noFill/>
        <a:ln>
          <a:solidFill>
            <a:schemeClr val="tx1"/>
          </a:solidFill>
        </a:ln>
        <a:effectLst/>
      </c:spPr>
    </c:plotArea>
    <c:legend>
      <c:legendPos val="t"/>
      <c:layout>
        <c:manualLayout>
          <c:xMode val="edge"/>
          <c:yMode val="edge"/>
          <c:x val="3.8544105095983411E-2"/>
          <c:y val="2.3756492583952545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3.2728283575374745E-2"/>
          <c:w val="0.9241823914087185"/>
          <c:h val="0.94810737356910546"/>
        </c:manualLayout>
      </c:layout>
      <c:barChart>
        <c:barDir val="bar"/>
        <c:grouping val="percentStacked"/>
        <c:varyColors val="0"/>
        <c:ser>
          <c:idx val="0"/>
          <c:order val="0"/>
          <c:tx>
            <c:strRef>
              <c:f>事後結果【トラブルの頻度】!$T$9</c:f>
              <c:strCache>
                <c:ptCount val="1"/>
                <c:pt idx="0">
                  <c:v>よくある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9"/>
              <c:layout>
                <c:manualLayout>
                  <c:x val="2.3392064791280692E-3"/>
                  <c:y val="-9.5648231631407363E-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1"/>
              <c:layout>
                <c:manualLayout>
                  <c:x val="4.737732025296505E-3"/>
                  <c:y val="-4.9541132461322996E-5"/>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事後結果【トラブルの頻度】!$T$11:$T$42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1"/>
          <c:order val="1"/>
          <c:tx>
            <c:strRef>
              <c:f>事後結果【トラブルの頻度】!$U$9</c:f>
              <c:strCache>
                <c:ptCount val="1"/>
                <c:pt idx="0">
                  <c:v>ときどきある</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事後結果【トラブルの頻度】!$U$11:$U$42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2"/>
          <c:order val="2"/>
          <c:tx>
            <c:strRef>
              <c:f>事後結果【トラブルの頻度】!$V$9</c:f>
              <c:strCache>
                <c:ptCount val="1"/>
                <c:pt idx="0">
                  <c:v>あまりない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事後結果【トラブルの頻度】!$V$11:$V$42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3"/>
          <c:order val="3"/>
          <c:tx>
            <c:strRef>
              <c:f>事後結果【トラブルの頻度】!$W$9</c:f>
              <c:strCache>
                <c:ptCount val="1"/>
                <c:pt idx="0">
                  <c:v>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事後結果【トラブルの頻度】!$W$11:$W$42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dLbls>
          <c:showLegendKey val="0"/>
          <c:showVal val="0"/>
          <c:showCatName val="0"/>
          <c:showSerName val="0"/>
          <c:showPercent val="0"/>
          <c:showBubbleSize val="0"/>
        </c:dLbls>
        <c:gapWidth val="100"/>
        <c:overlap val="100"/>
        <c:axId val="552365880"/>
        <c:axId val="552361176"/>
      </c:barChart>
      <c:catAx>
        <c:axId val="552365880"/>
        <c:scaling>
          <c:orientation val="maxMin"/>
        </c:scaling>
        <c:delete val="1"/>
        <c:axPos val="l"/>
        <c:numFmt formatCode="General" sourceLinked="1"/>
        <c:majorTickMark val="out"/>
        <c:minorTickMark val="none"/>
        <c:tickLblPos val="nextTo"/>
        <c:crossAx val="552361176"/>
        <c:crosses val="autoZero"/>
        <c:auto val="1"/>
        <c:lblAlgn val="ctr"/>
        <c:lblOffset val="100"/>
        <c:noMultiLvlLbl val="0"/>
      </c:catAx>
      <c:valAx>
        <c:axId val="552361176"/>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365880"/>
        <c:crosses val="max"/>
        <c:crossBetween val="between"/>
        <c:majorUnit val="0.5"/>
      </c:valAx>
      <c:spPr>
        <a:noFill/>
        <a:ln>
          <a:solidFill>
            <a:schemeClr val="tx1"/>
          </a:solidFill>
        </a:ln>
        <a:effectLst/>
      </c:spPr>
    </c:plotArea>
    <c:legend>
      <c:legendPos val="t"/>
      <c:layout>
        <c:manualLayout>
          <c:xMode val="edge"/>
          <c:yMode val="edge"/>
          <c:x val="3.8544105095983411E-2"/>
          <c:y val="2.3756492583952545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3.2728283575374745E-2"/>
          <c:w val="0.9241823914087185"/>
          <c:h val="0.94810737356910546"/>
        </c:manualLayout>
      </c:layout>
      <c:barChart>
        <c:barDir val="bar"/>
        <c:grouping val="percentStacked"/>
        <c:varyColors val="0"/>
        <c:ser>
          <c:idx val="0"/>
          <c:order val="0"/>
          <c:tx>
            <c:strRef>
              <c:f>事前結果【声掛けの意識】!$T$9</c:f>
              <c:strCache>
                <c:ptCount val="1"/>
                <c:pt idx="0">
                  <c:v>思う</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9"/>
              <c:layout>
                <c:manualLayout>
                  <c:x val="2.3392064791280692E-3"/>
                  <c:y val="-9.5648231631407363E-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1"/>
              <c:layout>
                <c:manualLayout>
                  <c:x val="4.737732025296505E-3"/>
                  <c:y val="-4.9541132461322996E-5"/>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事前結果【声掛けの意識】!$T$11:$T$42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1"/>
          <c:order val="1"/>
          <c:tx>
            <c:strRef>
              <c:f>事前結果【声掛けの意識】!$U$9</c:f>
              <c:strCache>
                <c:ptCount val="1"/>
                <c:pt idx="0">
                  <c:v>少し思う</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事前結果【声掛けの意識】!$U$11:$U$42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2"/>
          <c:order val="2"/>
          <c:tx>
            <c:strRef>
              <c:f>事前結果【声掛けの意識】!$V$9</c:f>
              <c:strCache>
                <c:ptCount val="1"/>
                <c:pt idx="0">
                  <c:v>あまり思わない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事前結果【声掛けの意識】!$V$11:$V$42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3"/>
          <c:order val="3"/>
          <c:tx>
            <c:strRef>
              <c:f>事前結果【声掛けの意識】!$W$9</c:f>
              <c:strCache>
                <c:ptCount val="1"/>
                <c:pt idx="0">
                  <c:v>思わない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事前結果【声掛けの意識】!$W$11:$W$42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dLbls>
          <c:showLegendKey val="0"/>
          <c:showVal val="0"/>
          <c:showCatName val="0"/>
          <c:showSerName val="0"/>
          <c:showPercent val="0"/>
          <c:showBubbleSize val="0"/>
        </c:dLbls>
        <c:gapWidth val="100"/>
        <c:overlap val="100"/>
        <c:axId val="552356472"/>
        <c:axId val="552360392"/>
      </c:barChart>
      <c:catAx>
        <c:axId val="552356472"/>
        <c:scaling>
          <c:orientation val="maxMin"/>
        </c:scaling>
        <c:delete val="1"/>
        <c:axPos val="l"/>
        <c:numFmt formatCode="General" sourceLinked="1"/>
        <c:majorTickMark val="out"/>
        <c:minorTickMark val="none"/>
        <c:tickLblPos val="nextTo"/>
        <c:crossAx val="552360392"/>
        <c:crosses val="autoZero"/>
        <c:auto val="1"/>
        <c:lblAlgn val="ctr"/>
        <c:lblOffset val="100"/>
        <c:noMultiLvlLbl val="0"/>
      </c:catAx>
      <c:valAx>
        <c:axId val="552360392"/>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356472"/>
        <c:crosses val="max"/>
        <c:crossBetween val="between"/>
        <c:majorUnit val="0.5"/>
      </c:valAx>
      <c:spPr>
        <a:noFill/>
        <a:ln>
          <a:solidFill>
            <a:schemeClr val="tx1"/>
          </a:solidFill>
        </a:ln>
        <a:effectLst/>
      </c:spPr>
    </c:plotArea>
    <c:legend>
      <c:legendPos val="t"/>
      <c:layout>
        <c:manualLayout>
          <c:xMode val="edge"/>
          <c:yMode val="edge"/>
          <c:x val="3.8544105095983411E-2"/>
          <c:y val="2.3756492583952545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3.2728283575374745E-2"/>
          <c:w val="0.9241823914087185"/>
          <c:h val="0.94810737356910546"/>
        </c:manualLayout>
      </c:layout>
      <c:barChart>
        <c:barDir val="bar"/>
        <c:grouping val="percentStacked"/>
        <c:varyColors val="0"/>
        <c:ser>
          <c:idx val="0"/>
          <c:order val="0"/>
          <c:tx>
            <c:strRef>
              <c:f>'事後結果【声掛けの意識】 '!$T$9</c:f>
              <c:strCache>
                <c:ptCount val="1"/>
                <c:pt idx="0">
                  <c:v>思う</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9"/>
              <c:layout>
                <c:manualLayout>
                  <c:x val="2.3392064791280692E-3"/>
                  <c:y val="-9.5648231631407363E-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1"/>
              <c:layout>
                <c:manualLayout>
                  <c:x val="4.737732025296505E-3"/>
                  <c:y val="-4.9541132461322996E-5"/>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'事後結果【声掛けの意識】 '!$S$11:$S$42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'事後結果【声掛けの意識】 '!$T$11:$T$42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1"/>
          <c:order val="1"/>
          <c:tx>
            <c:strRef>
              <c:f>'事後結果【声掛けの意識】 '!$U$9</c:f>
              <c:strCache>
                <c:ptCount val="1"/>
                <c:pt idx="0">
                  <c:v>少し思う</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'事後結果【声掛けの意識】 '!$S$11:$S$42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'事後結果【声掛けの意識】 '!$U$11:$U$42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2"/>
          <c:order val="2"/>
          <c:tx>
            <c:strRef>
              <c:f>'事後結果【声掛けの意識】 '!$V$9</c:f>
              <c:strCache>
                <c:ptCount val="1"/>
                <c:pt idx="0">
                  <c:v>あまり思わない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'事後結果【声掛けの意識】 '!$S$11:$S$42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'事後結果【声掛けの意識】 '!$V$11:$V$42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3"/>
          <c:order val="3"/>
          <c:tx>
            <c:strRef>
              <c:f>'事後結果【声掛けの意識】 '!$W$9</c:f>
              <c:strCache>
                <c:ptCount val="1"/>
                <c:pt idx="0">
                  <c:v>思わない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'事後結果【声掛けの意識】 '!$S$11:$S$42</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'事後結果【声掛けの意識】 '!$W$11:$W$42</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dLbls>
          <c:showLegendKey val="0"/>
          <c:showVal val="0"/>
          <c:showCatName val="0"/>
          <c:showSerName val="0"/>
          <c:showPercent val="0"/>
          <c:showBubbleSize val="0"/>
        </c:dLbls>
        <c:gapWidth val="100"/>
        <c:overlap val="100"/>
        <c:axId val="552401944"/>
        <c:axId val="552363136"/>
      </c:barChart>
      <c:catAx>
        <c:axId val="552401944"/>
        <c:scaling>
          <c:orientation val="maxMin"/>
        </c:scaling>
        <c:delete val="1"/>
        <c:axPos val="l"/>
        <c:numFmt formatCode="General" sourceLinked="1"/>
        <c:majorTickMark val="out"/>
        <c:minorTickMark val="none"/>
        <c:tickLblPos val="nextTo"/>
        <c:crossAx val="552363136"/>
        <c:crosses val="autoZero"/>
        <c:auto val="1"/>
        <c:lblAlgn val="ctr"/>
        <c:lblOffset val="100"/>
        <c:noMultiLvlLbl val="0"/>
      </c:catAx>
      <c:valAx>
        <c:axId val="552363136"/>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401944"/>
        <c:crosses val="max"/>
        <c:crossBetween val="between"/>
        <c:majorUnit val="0.5"/>
      </c:valAx>
      <c:spPr>
        <a:noFill/>
        <a:ln>
          <a:solidFill>
            <a:schemeClr val="tx1"/>
          </a:solidFill>
        </a:ln>
        <a:effectLst/>
      </c:spPr>
    </c:plotArea>
    <c:legend>
      <c:legendPos val="t"/>
      <c:layout>
        <c:manualLayout>
          <c:xMode val="edge"/>
          <c:yMode val="edge"/>
          <c:x val="3.8544105095983411E-2"/>
          <c:y val="2.3756492583952545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4.7431448099937441E-2"/>
          <c:w val="0.9241823914087185"/>
          <c:h val="0.92618048956581189"/>
        </c:manualLayout>
      </c:layout>
      <c:barChart>
        <c:barDir val="bar"/>
        <c:grouping val="percentStacked"/>
        <c:varyColors val="0"/>
        <c:ser>
          <c:idx val="0"/>
          <c:order val="0"/>
          <c:tx>
            <c:strRef>
              <c:f>事前結果【怒りへの対処法】!$T$8</c:f>
              <c:strCache>
                <c:ptCount val="1"/>
                <c:pt idx="0">
                  <c:v>よくする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事前結果【怒りへの対処法】!$T$10:$T$29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1"/>
          <c:order val="1"/>
          <c:tx>
            <c:strRef>
              <c:f>事前結果【怒りへの対処法】!$U$8</c:f>
              <c:strCache>
                <c:ptCount val="1"/>
                <c:pt idx="0">
                  <c:v>ときどきする</c:v>
                </c:pt>
              </c:strCache>
            </c:strRef>
          </c:tx>
          <c:spPr>
            <a:solidFill>
              <a:srgbClr val="FF00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事前結果【怒りへの対処法】!$U$10:$U$29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事前結果【怒りへの対処法】!$V$8</c:f>
              <c:strCache>
                <c:ptCount val="1"/>
                <c:pt idx="0">
                  <c:v>あまりしない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事前結果【怒りへの対処法】!$V$10:$V$29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3"/>
          <c:order val="3"/>
          <c:tx>
            <c:strRef>
              <c:f>事前結果【怒りへの対処法】!$W$8</c:f>
              <c:strCache>
                <c:ptCount val="1"/>
                <c:pt idx="0">
                  <c:v>しない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事前結果【怒りへの対処法】!$W$10:$W$29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100"/>
        <c:overlap val="100"/>
        <c:axId val="552399984"/>
        <c:axId val="552394888"/>
      </c:barChart>
      <c:catAx>
        <c:axId val="552399984"/>
        <c:scaling>
          <c:orientation val="maxMin"/>
        </c:scaling>
        <c:delete val="1"/>
        <c:axPos val="l"/>
        <c:numFmt formatCode="General" sourceLinked="1"/>
        <c:majorTickMark val="out"/>
        <c:minorTickMark val="none"/>
        <c:tickLblPos val="nextTo"/>
        <c:crossAx val="552394888"/>
        <c:crosses val="autoZero"/>
        <c:auto val="1"/>
        <c:lblAlgn val="ctr"/>
        <c:lblOffset val="100"/>
        <c:noMultiLvlLbl val="0"/>
      </c:catAx>
      <c:valAx>
        <c:axId val="552394888"/>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399984"/>
        <c:crosses val="max"/>
        <c:crossBetween val="between"/>
        <c:majorUnit val="0.5"/>
      </c:valAx>
      <c:spPr>
        <a:noFill/>
        <a:ln>
          <a:solidFill>
            <a:schemeClr val="tx1"/>
          </a:solidFill>
        </a:ln>
        <a:effectLst/>
      </c:spPr>
    </c:plotArea>
    <c:legend>
      <c:legendPos val="t"/>
      <c:layout>
        <c:manualLayout>
          <c:xMode val="edge"/>
          <c:yMode val="edge"/>
          <c:x val="3.3784596611927703E-2"/>
          <c:y val="9.1396142301587557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4.8848570487771102E-2"/>
          <c:w val="0.9241823914087185"/>
          <c:h val="0.92476342759582963"/>
        </c:manualLayout>
      </c:layout>
      <c:barChart>
        <c:barDir val="bar"/>
        <c:grouping val="percentStacked"/>
        <c:varyColors val="0"/>
        <c:ser>
          <c:idx val="0"/>
          <c:order val="0"/>
          <c:tx>
            <c:strRef>
              <c:f>事後結果【怒りへの対処法】!$T$8</c:f>
              <c:strCache>
                <c:ptCount val="1"/>
                <c:pt idx="0">
                  <c:v>よくする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事後結果【怒りへの対処法】!$T$10:$T$29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1"/>
          <c:order val="1"/>
          <c:tx>
            <c:strRef>
              <c:f>事後結果【怒りへの対処法】!$U$8</c:f>
              <c:strCache>
                <c:ptCount val="1"/>
                <c:pt idx="0">
                  <c:v>ときどきする</c:v>
                </c:pt>
              </c:strCache>
            </c:strRef>
          </c:tx>
          <c:spPr>
            <a:solidFill>
              <a:srgbClr val="FF00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事後結果【怒りへの対処法】!$U$10:$U$29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事後結果【怒りへの対処法】!$V$8</c:f>
              <c:strCache>
                <c:ptCount val="1"/>
                <c:pt idx="0">
                  <c:v>あまりしない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事後結果【怒りへの対処法】!$V$10:$V$29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3"/>
          <c:order val="3"/>
          <c:tx>
            <c:strRef>
              <c:f>事後結果【怒りへの対処法】!$W$8</c:f>
              <c:strCache>
                <c:ptCount val="1"/>
                <c:pt idx="0">
                  <c:v>しない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事後結果【怒りへの対処法】!$W$10:$W$29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100"/>
        <c:overlap val="100"/>
        <c:axId val="552400376"/>
        <c:axId val="552365096"/>
      </c:barChart>
      <c:catAx>
        <c:axId val="552400376"/>
        <c:scaling>
          <c:orientation val="maxMin"/>
        </c:scaling>
        <c:delete val="1"/>
        <c:axPos val="l"/>
        <c:numFmt formatCode="General" sourceLinked="1"/>
        <c:majorTickMark val="out"/>
        <c:minorTickMark val="none"/>
        <c:tickLblPos val="nextTo"/>
        <c:crossAx val="552365096"/>
        <c:crosses val="autoZero"/>
        <c:auto val="1"/>
        <c:lblAlgn val="ctr"/>
        <c:lblOffset val="100"/>
        <c:noMultiLvlLbl val="0"/>
      </c:catAx>
      <c:valAx>
        <c:axId val="552365096"/>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400376"/>
        <c:crosses val="max"/>
        <c:crossBetween val="between"/>
        <c:majorUnit val="0.5"/>
      </c:valAx>
      <c:spPr>
        <a:noFill/>
        <a:ln>
          <a:solidFill>
            <a:schemeClr val="tx1"/>
          </a:solidFill>
        </a:ln>
        <a:effectLst/>
      </c:spPr>
    </c:plotArea>
    <c:legend>
      <c:legendPos val="t"/>
      <c:layout>
        <c:manualLayout>
          <c:xMode val="edge"/>
          <c:yMode val="edge"/>
          <c:x val="4.0879249625007399E-2"/>
          <c:y val="7.8510942501009134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14</xdr:row>
      <xdr:rowOff>76200</xdr:rowOff>
    </xdr:from>
    <xdr:to>
      <xdr:col>6</xdr:col>
      <xdr:colOff>238125</xdr:colOff>
      <xdr:row>30</xdr:row>
      <xdr:rowOff>122246</xdr:rowOff>
    </xdr:to>
    <xdr:pic>
      <xdr:nvPicPr>
        <xdr:cNvPr id="8" name="図 7"/>
        <xdr:cNvPicPr>
          <a:picLocks noChangeAspect="1"/>
        </xdr:cNvPicPr>
      </xdr:nvPicPr>
      <xdr:blipFill>
        <a:blip xmlns:r="http://schemas.openxmlformats.org/officeDocument/2006/relationships" r:embed="rId1"/>
        <a:stretch>
          <a:fillRect/>
        </a:stretch>
      </xdr:blipFill>
      <xdr:spPr>
        <a:xfrm>
          <a:off x="190500" y="3819525"/>
          <a:ext cx="6677025" cy="2789246"/>
        </a:xfrm>
        <a:prstGeom prst="rect">
          <a:avLst/>
        </a:prstGeom>
      </xdr:spPr>
    </xdr:pic>
    <xdr:clientData/>
  </xdr:twoCellAnchor>
  <xdr:twoCellAnchor editAs="oneCell">
    <xdr:from>
      <xdr:col>6</xdr:col>
      <xdr:colOff>285750</xdr:colOff>
      <xdr:row>14</xdr:row>
      <xdr:rowOff>76200</xdr:rowOff>
    </xdr:from>
    <xdr:to>
      <xdr:col>8</xdr:col>
      <xdr:colOff>1113986</xdr:colOff>
      <xdr:row>30</xdr:row>
      <xdr:rowOff>142524</xdr:rowOff>
    </xdr:to>
    <xdr:pic>
      <xdr:nvPicPr>
        <xdr:cNvPr id="3" name="図 2"/>
        <xdr:cNvPicPr>
          <a:picLocks noChangeAspect="1"/>
        </xdr:cNvPicPr>
      </xdr:nvPicPr>
      <xdr:blipFill>
        <a:blip xmlns:r="http://schemas.openxmlformats.org/officeDocument/2006/relationships" r:embed="rId2"/>
        <a:stretch>
          <a:fillRect/>
        </a:stretch>
      </xdr:blipFill>
      <xdr:spPr>
        <a:xfrm>
          <a:off x="6915150" y="3819525"/>
          <a:ext cx="3514286" cy="2809524"/>
        </a:xfrm>
        <a:prstGeom prst="rect">
          <a:avLst/>
        </a:prstGeom>
      </xdr:spPr>
    </xdr:pic>
    <xdr:clientData/>
  </xdr:twoCellAnchor>
  <xdr:twoCellAnchor>
    <xdr:from>
      <xdr:col>3</xdr:col>
      <xdr:colOff>76200</xdr:colOff>
      <xdr:row>15</xdr:row>
      <xdr:rowOff>38101</xdr:rowOff>
    </xdr:from>
    <xdr:to>
      <xdr:col>6</xdr:col>
      <xdr:colOff>676275</xdr:colOff>
      <xdr:row>19</xdr:row>
      <xdr:rowOff>123825</xdr:rowOff>
    </xdr:to>
    <xdr:sp macro="" textlink="">
      <xdr:nvSpPr>
        <xdr:cNvPr id="4" name="角丸四角形 3"/>
        <xdr:cNvSpPr/>
      </xdr:nvSpPr>
      <xdr:spPr>
        <a:xfrm>
          <a:off x="2790825" y="3952876"/>
          <a:ext cx="4514850" cy="771524"/>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n>
                <a:solidFill>
                  <a:srgbClr val="FF0000"/>
                </a:solidFill>
              </a:ln>
              <a:solidFill>
                <a:srgbClr val="FF0000"/>
              </a:solidFill>
            </a:rPr>
            <a:t>名前を入力</a:t>
          </a:r>
        </a:p>
        <a:p>
          <a:pPr algn="ctr"/>
          <a:r>
            <a:rPr kumimoji="1" lang="ja-JP" altLang="en-US" sz="1600">
              <a:ln>
                <a:solidFill>
                  <a:srgbClr val="FF0000"/>
                </a:solidFill>
              </a:ln>
              <a:solidFill>
                <a:srgbClr val="FF0000"/>
              </a:solidFill>
            </a:rPr>
            <a:t>無記名でアンケートを実施した場合は空欄</a:t>
          </a:r>
        </a:p>
        <a:p>
          <a:pPr algn="ctr"/>
          <a:endParaRPr kumimoji="1" lang="ja-JP" altLang="en-US" sz="1600">
            <a:ln>
              <a:solidFill>
                <a:srgbClr val="FF0000"/>
              </a:solidFill>
            </a:ln>
            <a:solidFill>
              <a:srgbClr val="FF0000"/>
            </a:solidFill>
          </a:endParaRPr>
        </a:p>
      </xdr:txBody>
    </xdr:sp>
    <xdr:clientData/>
  </xdr:twoCellAnchor>
  <xdr:twoCellAnchor>
    <xdr:from>
      <xdr:col>3</xdr:col>
      <xdr:colOff>76201</xdr:colOff>
      <xdr:row>20</xdr:row>
      <xdr:rowOff>19050</xdr:rowOff>
    </xdr:from>
    <xdr:to>
      <xdr:col>6</xdr:col>
      <xdr:colOff>676276</xdr:colOff>
      <xdr:row>22</xdr:row>
      <xdr:rowOff>38100</xdr:rowOff>
    </xdr:to>
    <xdr:sp macro="" textlink="">
      <xdr:nvSpPr>
        <xdr:cNvPr id="5" name="角丸四角形 4"/>
        <xdr:cNvSpPr/>
      </xdr:nvSpPr>
      <xdr:spPr>
        <a:xfrm>
          <a:off x="2790826" y="4791075"/>
          <a:ext cx="4514850" cy="36195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n>
                <a:solidFill>
                  <a:srgbClr val="FF0000"/>
                </a:solidFill>
              </a:ln>
              <a:solidFill>
                <a:srgbClr val="FF0000"/>
              </a:solidFill>
            </a:rPr>
            <a:t>性別　男子は「</a:t>
          </a:r>
          <a:r>
            <a:rPr kumimoji="1" lang="en-US" altLang="ja-JP" sz="1600">
              <a:ln>
                <a:solidFill>
                  <a:srgbClr val="FF0000"/>
                </a:solidFill>
              </a:ln>
              <a:solidFill>
                <a:srgbClr val="FF0000"/>
              </a:solidFill>
            </a:rPr>
            <a:t>1</a:t>
          </a:r>
          <a:r>
            <a:rPr kumimoji="1" lang="ja-JP" altLang="en-US" sz="1600">
              <a:ln>
                <a:solidFill>
                  <a:srgbClr val="FF0000"/>
                </a:solidFill>
              </a:ln>
              <a:solidFill>
                <a:srgbClr val="FF0000"/>
              </a:solidFill>
            </a:rPr>
            <a:t>」　女子は「</a:t>
          </a:r>
          <a:r>
            <a:rPr kumimoji="1" lang="en-US" altLang="ja-JP" sz="1600">
              <a:ln>
                <a:solidFill>
                  <a:srgbClr val="FF0000"/>
                </a:solidFill>
              </a:ln>
              <a:solidFill>
                <a:srgbClr val="FF0000"/>
              </a:solidFill>
            </a:rPr>
            <a:t>2</a:t>
          </a:r>
          <a:r>
            <a:rPr kumimoji="1" lang="ja-JP" altLang="en-US" sz="1600">
              <a:ln>
                <a:solidFill>
                  <a:srgbClr val="FF0000"/>
                </a:solidFill>
              </a:ln>
              <a:solidFill>
                <a:srgbClr val="FF0000"/>
              </a:solidFill>
            </a:rPr>
            <a:t>」　を入力</a:t>
          </a:r>
        </a:p>
      </xdr:txBody>
    </xdr:sp>
    <xdr:clientData/>
  </xdr:twoCellAnchor>
  <xdr:twoCellAnchor>
    <xdr:from>
      <xdr:col>1</xdr:col>
      <xdr:colOff>1000125</xdr:colOff>
      <xdr:row>19</xdr:row>
      <xdr:rowOff>161925</xdr:rowOff>
    </xdr:from>
    <xdr:to>
      <xdr:col>2</xdr:col>
      <xdr:colOff>1133475</xdr:colOff>
      <xdr:row>24</xdr:row>
      <xdr:rowOff>66675</xdr:rowOff>
    </xdr:to>
    <xdr:sp macro="" textlink="">
      <xdr:nvSpPr>
        <xdr:cNvPr id="6" name="角丸四角形 5"/>
        <xdr:cNvSpPr/>
      </xdr:nvSpPr>
      <xdr:spPr>
        <a:xfrm>
          <a:off x="1104900" y="4762500"/>
          <a:ext cx="1438275" cy="76200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n>
                <a:solidFill>
                  <a:srgbClr val="FF0000"/>
                </a:solidFill>
              </a:ln>
              <a:solidFill>
                <a:srgbClr val="FF0000"/>
              </a:solidFill>
            </a:rPr>
            <a:t>学級と</a:t>
          </a:r>
        </a:p>
        <a:p>
          <a:pPr algn="ctr"/>
          <a:r>
            <a:rPr kumimoji="1" lang="ja-JP" altLang="en-US" sz="1600">
              <a:ln>
                <a:solidFill>
                  <a:srgbClr val="FF0000"/>
                </a:solidFill>
              </a:ln>
              <a:solidFill>
                <a:srgbClr val="FF0000"/>
              </a:solidFill>
            </a:rPr>
            <a:t>期日の入力</a:t>
          </a:r>
        </a:p>
      </xdr:txBody>
    </xdr:sp>
    <xdr:clientData/>
  </xdr:twoCellAnchor>
  <xdr:twoCellAnchor>
    <xdr:from>
      <xdr:col>3</xdr:col>
      <xdr:colOff>85725</xdr:colOff>
      <xdr:row>24</xdr:row>
      <xdr:rowOff>38100</xdr:rowOff>
    </xdr:from>
    <xdr:to>
      <xdr:col>6</xdr:col>
      <xdr:colOff>666750</xdr:colOff>
      <xdr:row>30</xdr:row>
      <xdr:rowOff>152400</xdr:rowOff>
    </xdr:to>
    <xdr:sp macro="" textlink="">
      <xdr:nvSpPr>
        <xdr:cNvPr id="7" name="角丸四角形 6"/>
        <xdr:cNvSpPr/>
      </xdr:nvSpPr>
      <xdr:spPr>
        <a:xfrm>
          <a:off x="2800350" y="5495925"/>
          <a:ext cx="4495800" cy="114300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ln>
                <a:solidFill>
                  <a:srgbClr val="FF0000"/>
                </a:solidFill>
              </a:ln>
              <a:solidFill>
                <a:srgbClr val="FF0000"/>
              </a:solidFill>
            </a:rPr>
            <a:t>回答を「</a:t>
          </a:r>
          <a:r>
            <a:rPr kumimoji="1" lang="en-US" altLang="ja-JP" sz="1800">
              <a:ln>
                <a:solidFill>
                  <a:srgbClr val="FF0000"/>
                </a:solidFill>
              </a:ln>
              <a:solidFill>
                <a:srgbClr val="FF0000"/>
              </a:solidFill>
            </a:rPr>
            <a:t>1</a:t>
          </a:r>
          <a:r>
            <a:rPr kumimoji="1" lang="ja-JP" altLang="en-US" sz="1800">
              <a:ln>
                <a:solidFill>
                  <a:srgbClr val="FF0000"/>
                </a:solidFill>
              </a:ln>
              <a:solidFill>
                <a:srgbClr val="FF0000"/>
              </a:solidFill>
            </a:rPr>
            <a:t>、</a:t>
          </a:r>
          <a:r>
            <a:rPr kumimoji="1" lang="en-US" altLang="ja-JP" sz="1800">
              <a:ln>
                <a:solidFill>
                  <a:srgbClr val="FF0000"/>
                </a:solidFill>
              </a:ln>
              <a:solidFill>
                <a:srgbClr val="FF0000"/>
              </a:solidFill>
            </a:rPr>
            <a:t>2</a:t>
          </a:r>
          <a:r>
            <a:rPr kumimoji="1" lang="ja-JP" altLang="en-US" sz="1800">
              <a:ln>
                <a:solidFill>
                  <a:srgbClr val="FF0000"/>
                </a:solidFill>
              </a:ln>
              <a:solidFill>
                <a:srgbClr val="FF0000"/>
              </a:solidFill>
            </a:rPr>
            <a:t>、</a:t>
          </a:r>
          <a:r>
            <a:rPr kumimoji="1" lang="en-US" altLang="ja-JP" sz="1800">
              <a:ln>
                <a:solidFill>
                  <a:srgbClr val="FF0000"/>
                </a:solidFill>
              </a:ln>
              <a:solidFill>
                <a:srgbClr val="FF0000"/>
              </a:solidFill>
            </a:rPr>
            <a:t>3</a:t>
          </a:r>
          <a:r>
            <a:rPr kumimoji="1" lang="ja-JP" altLang="en-US" sz="1800">
              <a:ln>
                <a:solidFill>
                  <a:srgbClr val="FF0000"/>
                </a:solidFill>
              </a:ln>
              <a:solidFill>
                <a:srgbClr val="FF0000"/>
              </a:solidFill>
            </a:rPr>
            <a:t>、</a:t>
          </a:r>
          <a:r>
            <a:rPr kumimoji="1" lang="en-US" altLang="ja-JP" sz="1800">
              <a:ln>
                <a:solidFill>
                  <a:srgbClr val="FF0000"/>
                </a:solidFill>
              </a:ln>
              <a:solidFill>
                <a:srgbClr val="FF0000"/>
              </a:solidFill>
            </a:rPr>
            <a:t>4</a:t>
          </a:r>
          <a:r>
            <a:rPr kumimoji="1" lang="ja-JP" altLang="en-US" sz="1800">
              <a:ln>
                <a:solidFill>
                  <a:srgbClr val="FF0000"/>
                </a:solidFill>
              </a:ln>
              <a:solidFill>
                <a:srgbClr val="FF0000"/>
              </a:solidFill>
            </a:rPr>
            <a:t>」のいずれかで入力</a:t>
          </a:r>
        </a:p>
      </xdr:txBody>
    </xdr:sp>
    <xdr:clientData/>
  </xdr:twoCellAnchor>
  <xdr:twoCellAnchor editAs="oneCell">
    <xdr:from>
      <xdr:col>1</xdr:col>
      <xdr:colOff>600075</xdr:colOff>
      <xdr:row>36</xdr:row>
      <xdr:rowOff>19051</xdr:rowOff>
    </xdr:from>
    <xdr:to>
      <xdr:col>8</xdr:col>
      <xdr:colOff>361949</xdr:colOff>
      <xdr:row>36</xdr:row>
      <xdr:rowOff>285751</xdr:rowOff>
    </xdr:to>
    <xdr:pic>
      <xdr:nvPicPr>
        <xdr:cNvPr id="10" name="図 9"/>
        <xdr:cNvPicPr>
          <a:picLocks noChangeAspect="1"/>
        </xdr:cNvPicPr>
      </xdr:nvPicPr>
      <xdr:blipFill>
        <a:blip xmlns:r="http://schemas.openxmlformats.org/officeDocument/2006/relationships" r:embed="rId3"/>
        <a:stretch>
          <a:fillRect/>
        </a:stretch>
      </xdr:blipFill>
      <xdr:spPr>
        <a:xfrm>
          <a:off x="704850" y="6886576"/>
          <a:ext cx="8972549"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7</xdr:row>
      <xdr:rowOff>38100</xdr:rowOff>
    </xdr:from>
    <xdr:to>
      <xdr:col>15</xdr:col>
      <xdr:colOff>333375</xdr:colOff>
      <xdr:row>42</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38099</xdr:colOff>
      <xdr:row>7</xdr:row>
      <xdr:rowOff>38100</xdr:rowOff>
    </xdr:from>
    <xdr:to>
      <xdr:col>15</xdr:col>
      <xdr:colOff>295274</xdr:colOff>
      <xdr:row>42</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38101</xdr:colOff>
      <xdr:row>7</xdr:row>
      <xdr:rowOff>38100</xdr:rowOff>
    </xdr:from>
    <xdr:to>
      <xdr:col>15</xdr:col>
      <xdr:colOff>266701</xdr:colOff>
      <xdr:row>42</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7</xdr:row>
      <xdr:rowOff>38100</xdr:rowOff>
    </xdr:from>
    <xdr:to>
      <xdr:col>15</xdr:col>
      <xdr:colOff>306916</xdr:colOff>
      <xdr:row>42</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38101</xdr:colOff>
      <xdr:row>7</xdr:row>
      <xdr:rowOff>9524</xdr:rowOff>
    </xdr:from>
    <xdr:to>
      <xdr:col>15</xdr:col>
      <xdr:colOff>272144</xdr:colOff>
      <xdr:row>29</xdr:row>
      <xdr:rowOff>267164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38100</xdr:colOff>
      <xdr:row>6</xdr:row>
      <xdr:rowOff>38100</xdr:rowOff>
    </xdr:from>
    <xdr:to>
      <xdr:col>15</xdr:col>
      <xdr:colOff>297656</xdr:colOff>
      <xdr:row>29</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8"/>
  <sheetViews>
    <sheetView showGridLines="0" tabSelected="1" workbookViewId="0">
      <selection activeCell="H40" sqref="H40"/>
    </sheetView>
  </sheetViews>
  <sheetFormatPr defaultRowHeight="13.5"/>
  <cols>
    <col min="1" max="1" width="1.375" customWidth="1"/>
    <col min="2" max="6" width="17.125" customWidth="1"/>
    <col min="7" max="7" width="18.125" customWidth="1"/>
    <col min="8" max="8" width="17.125" customWidth="1"/>
    <col min="9" max="9" width="15.75" customWidth="1"/>
  </cols>
  <sheetData>
    <row r="1" spans="1:9" ht="21.75" customHeight="1">
      <c r="B1" s="325" t="s">
        <v>161</v>
      </c>
      <c r="C1" s="325"/>
      <c r="D1" s="325"/>
      <c r="E1" s="325"/>
      <c r="F1" s="325"/>
      <c r="G1" s="325"/>
      <c r="H1" s="325"/>
      <c r="I1" s="325"/>
    </row>
    <row r="2" spans="1:9" ht="16.5" customHeight="1" thickBot="1">
      <c r="B2" s="456" t="s">
        <v>151</v>
      </c>
      <c r="C2" s="456"/>
      <c r="D2" s="456"/>
      <c r="E2" s="456"/>
      <c r="F2" s="456"/>
      <c r="G2" s="456"/>
      <c r="H2" s="456"/>
      <c r="I2" s="456"/>
    </row>
    <row r="3" spans="1:9" ht="41.25" customHeight="1" thickBot="1">
      <c r="B3" s="326" t="s">
        <v>159</v>
      </c>
      <c r="C3" s="327"/>
      <c r="D3" s="327"/>
      <c r="E3" s="327"/>
      <c r="F3" s="327"/>
      <c r="G3" s="327"/>
      <c r="H3" s="327"/>
      <c r="I3" s="328"/>
    </row>
    <row r="4" spans="1:9" s="300" customFormat="1" ht="16.5" customHeight="1" thickBot="1">
      <c r="B4" s="457" t="s">
        <v>152</v>
      </c>
      <c r="C4" s="457"/>
      <c r="D4" s="457"/>
      <c r="E4" s="457"/>
      <c r="F4" s="457"/>
      <c r="G4" s="457"/>
      <c r="H4" s="457"/>
      <c r="I4" s="457"/>
    </row>
    <row r="5" spans="1:9" s="300" customFormat="1" ht="14.25" customHeight="1">
      <c r="B5" s="329" t="s">
        <v>153</v>
      </c>
      <c r="C5" s="330"/>
      <c r="D5" s="330"/>
      <c r="E5" s="330"/>
      <c r="F5" s="330"/>
      <c r="G5" s="330"/>
      <c r="H5" s="330"/>
      <c r="I5" s="331"/>
    </row>
    <row r="6" spans="1:9" ht="14.25" customHeight="1">
      <c r="B6" s="322" t="s">
        <v>154</v>
      </c>
      <c r="C6" s="323"/>
      <c r="D6" s="323"/>
      <c r="E6" s="323"/>
      <c r="F6" s="323"/>
      <c r="G6" s="323"/>
      <c r="H6" s="323"/>
      <c r="I6" s="324"/>
    </row>
    <row r="7" spans="1:9" s="300" customFormat="1" ht="14.25" customHeight="1">
      <c r="A7" s="301"/>
      <c r="B7" s="307" t="s">
        <v>155</v>
      </c>
      <c r="C7" s="308"/>
      <c r="D7" s="308"/>
      <c r="E7" s="308"/>
      <c r="F7" s="308"/>
      <c r="G7" s="308"/>
      <c r="H7" s="308"/>
      <c r="I7" s="309"/>
    </row>
    <row r="8" spans="1:9" ht="14.25" customHeight="1">
      <c r="B8" s="302" t="s">
        <v>162</v>
      </c>
      <c r="C8" s="303"/>
      <c r="D8" s="303"/>
      <c r="E8" s="303"/>
      <c r="F8" s="303"/>
      <c r="G8" s="303"/>
      <c r="H8" s="303"/>
      <c r="I8" s="304"/>
    </row>
    <row r="9" spans="1:9" ht="14.25" customHeight="1">
      <c r="B9" s="310" t="s">
        <v>160</v>
      </c>
      <c r="C9" s="311"/>
      <c r="D9" s="311"/>
      <c r="E9" s="311"/>
      <c r="F9" s="311"/>
      <c r="G9" s="311"/>
      <c r="H9" s="311"/>
      <c r="I9" s="312"/>
    </row>
    <row r="10" spans="1:9" ht="14.25" customHeight="1">
      <c r="B10" s="313" t="s">
        <v>163</v>
      </c>
      <c r="C10" s="314"/>
      <c r="D10" s="314"/>
      <c r="E10" s="314"/>
      <c r="F10" s="314"/>
      <c r="G10" s="314"/>
      <c r="H10" s="314"/>
      <c r="I10" s="315"/>
    </row>
    <row r="11" spans="1:9" ht="14.25" customHeight="1" thickBot="1">
      <c r="B11" s="316" t="s">
        <v>156</v>
      </c>
      <c r="C11" s="317"/>
      <c r="D11" s="317"/>
      <c r="E11" s="317"/>
      <c r="F11" s="317"/>
      <c r="G11" s="317"/>
      <c r="H11" s="317"/>
      <c r="I11" s="318"/>
    </row>
    <row r="12" spans="1:9" s="458" customFormat="1" ht="16.5" customHeight="1" thickBot="1">
      <c r="B12" s="457" t="s">
        <v>157</v>
      </c>
      <c r="C12" s="457"/>
      <c r="D12" s="457"/>
      <c r="E12" s="457"/>
      <c r="F12" s="457"/>
      <c r="G12" s="457"/>
      <c r="H12" s="457"/>
      <c r="I12" s="457"/>
    </row>
    <row r="13" spans="1:9" ht="41.25" customHeight="1" thickBot="1">
      <c r="B13" s="319" t="s">
        <v>158</v>
      </c>
      <c r="C13" s="320"/>
      <c r="D13" s="320"/>
      <c r="E13" s="320"/>
      <c r="F13" s="320"/>
      <c r="G13" s="320"/>
      <c r="H13" s="320"/>
      <c r="I13" s="321"/>
    </row>
    <row r="14" spans="1:9" s="305" customFormat="1" ht="2.25" customHeight="1">
      <c r="A14" s="301"/>
      <c r="B14" s="306"/>
      <c r="C14" s="306"/>
      <c r="D14" s="306"/>
      <c r="E14" s="306"/>
      <c r="F14" s="306"/>
      <c r="G14" s="306"/>
      <c r="H14" s="306"/>
      <c r="I14" s="306"/>
    </row>
    <row r="31" ht="17.25" customHeight="1"/>
    <row r="32" ht="3" customHeight="1"/>
    <row r="34" spans="2:9" ht="16.5" customHeight="1">
      <c r="B34" s="459" t="s">
        <v>164</v>
      </c>
      <c r="C34" s="460"/>
      <c r="D34" s="460"/>
      <c r="E34" s="460"/>
      <c r="F34" s="460"/>
      <c r="G34" s="460"/>
      <c r="H34" s="460"/>
      <c r="I34" s="461"/>
    </row>
    <row r="35" spans="2:9" ht="5.25" customHeight="1">
      <c r="B35" s="462"/>
      <c r="C35" s="59"/>
      <c r="D35" s="59"/>
      <c r="E35" s="59"/>
      <c r="F35" s="59"/>
      <c r="G35" s="59"/>
      <c r="H35" s="59"/>
      <c r="I35" s="463"/>
    </row>
    <row r="36" spans="2:9">
      <c r="B36" s="464" t="s">
        <v>165</v>
      </c>
      <c r="C36" s="465"/>
      <c r="D36" s="465"/>
      <c r="E36" s="465"/>
      <c r="F36" s="465"/>
      <c r="G36" s="465"/>
      <c r="H36" s="465"/>
      <c r="I36" s="466"/>
    </row>
    <row r="37" spans="2:9" ht="27" customHeight="1">
      <c r="B37" s="467"/>
      <c r="C37" s="468"/>
      <c r="D37" s="468"/>
      <c r="E37" s="468"/>
      <c r="F37" s="468"/>
      <c r="G37" s="468"/>
      <c r="H37" s="468"/>
      <c r="I37" s="469"/>
    </row>
    <row r="38" spans="2:9" ht="16.5" customHeight="1"/>
  </sheetData>
  <sheetProtection password="CC04" sheet="1" objects="1" scenarios="1"/>
  <mergeCells count="14">
    <mergeCell ref="B36:I36"/>
    <mergeCell ref="B6:I6"/>
    <mergeCell ref="B1:I1"/>
    <mergeCell ref="B2:I2"/>
    <mergeCell ref="B3:I3"/>
    <mergeCell ref="B4:I4"/>
    <mergeCell ref="B5:I5"/>
    <mergeCell ref="B14:I14"/>
    <mergeCell ref="B7:I7"/>
    <mergeCell ref="B9:I9"/>
    <mergeCell ref="B10:I10"/>
    <mergeCell ref="B11:I11"/>
    <mergeCell ref="B12:I12"/>
    <mergeCell ref="B13:I13"/>
  </mergeCells>
  <phoneticPr fontId="1"/>
  <pageMargins left="0.51181102362204722" right="0.51181102362204722" top="0.55118110236220474" bottom="0.55118110236220474" header="0.31496062992125984" footer="0.31496062992125984"/>
  <pageSetup paperSize="9" orientation="landscape" horizontalDpi="4294967294" verticalDpi="0" r:id="rId1"/>
  <headerFooter>
    <oddHeader>&amp;R&amp;8平成26・27年度　小・中・高等学校教育相談</oddHeader>
    <oddFooter>&amp;C「トラブルについてのアンケート」集計ツールの使用方法&amp;R&amp;8佐賀県教育センター</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B26"/>
  <sheetViews>
    <sheetView zoomScale="90" zoomScaleNormal="90" zoomScaleSheetLayoutView="90" workbookViewId="0">
      <selection activeCell="L6" sqref="L6"/>
    </sheetView>
  </sheetViews>
  <sheetFormatPr defaultRowHeight="13.5"/>
  <cols>
    <col min="1" max="1" width="0.25" customWidth="1"/>
    <col min="2" max="2" width="14.5" hidden="1" customWidth="1"/>
    <col min="3" max="3" width="2.75" bestFit="1" customWidth="1"/>
    <col min="4" max="4" width="2.5" customWidth="1"/>
    <col min="5" max="5" width="2.125" customWidth="1"/>
    <col min="6" max="6" width="3.25" customWidth="1"/>
    <col min="7" max="11" width="2.125" customWidth="1"/>
    <col min="12" max="73" width="2.5" customWidth="1"/>
    <col min="74" max="77" width="3.625" customWidth="1"/>
    <col min="78" max="79" width="2.5" hidden="1" customWidth="1"/>
    <col min="80" max="80" width="3.625" hidden="1" customWidth="1"/>
    <col min="81" max="82" width="4" customWidth="1"/>
    <col min="86" max="86" width="9" style="153"/>
    <col min="89" max="89" width="14.875" bestFit="1" customWidth="1"/>
    <col min="90" max="90" width="36.125" style="148" bestFit="1" customWidth="1"/>
  </cols>
  <sheetData>
    <row r="1" spans="1:262" s="1" customFormat="1" ht="14.25" thickBot="1">
      <c r="A1" s="26"/>
      <c r="B1" s="21"/>
      <c r="C1" s="20"/>
      <c r="D1" s="21"/>
      <c r="E1" s="401" t="s">
        <v>0</v>
      </c>
      <c r="F1" s="401"/>
      <c r="G1" s="401"/>
      <c r="H1" s="401"/>
      <c r="I1" s="401"/>
      <c r="J1" s="401"/>
      <c r="K1" s="402"/>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6"/>
      <c r="BZ1" s="29"/>
      <c r="CA1" s="29"/>
      <c r="CB1" s="30"/>
      <c r="CH1" s="150"/>
      <c r="CL1" s="145"/>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403" t="s">
        <v>148</v>
      </c>
      <c r="B2" s="404"/>
      <c r="C2" s="404"/>
      <c r="D2" s="405"/>
      <c r="E2" s="405"/>
      <c r="F2" s="405"/>
      <c r="G2" s="405"/>
      <c r="H2" s="405"/>
      <c r="I2" s="405"/>
      <c r="J2" s="406"/>
      <c r="K2" s="410" t="s">
        <v>15</v>
      </c>
      <c r="L2" s="429" t="str">
        <f>IF(事前入力【トラブルの頻度】!L2="","",事前入力【トラブルの頻度】!L2)</f>
        <v/>
      </c>
      <c r="M2" s="431" t="str">
        <f>IF(事前入力【トラブルの頻度】!M2="","",事前入力【トラブルの頻度】!M2)</f>
        <v/>
      </c>
      <c r="N2" s="431" t="str">
        <f>IF(事前入力【トラブルの頻度】!N2="","",事前入力【トラブルの頻度】!N2)</f>
        <v/>
      </c>
      <c r="O2" s="431" t="str">
        <f>IF(事前入力【トラブルの頻度】!O2="","",事前入力【トラブルの頻度】!O2)</f>
        <v/>
      </c>
      <c r="P2" s="431" t="str">
        <f>IF(事前入力【トラブルの頻度】!P2="","",事前入力【トラブルの頻度】!P2)</f>
        <v/>
      </c>
      <c r="Q2" s="431" t="str">
        <f>IF(事前入力【トラブルの頻度】!Q2="","",事前入力【トラブルの頻度】!Q2)</f>
        <v/>
      </c>
      <c r="R2" s="431" t="str">
        <f>IF(事前入力【トラブルの頻度】!R2="","",事前入力【トラブルの頻度】!R2)</f>
        <v/>
      </c>
      <c r="S2" s="431" t="str">
        <f>IF(事前入力【トラブルの頻度】!S2="","",事前入力【トラブルの頻度】!S2)</f>
        <v/>
      </c>
      <c r="T2" s="431" t="str">
        <f>IF(事前入力【トラブルの頻度】!T2="","",事前入力【トラブルの頻度】!T2)</f>
        <v/>
      </c>
      <c r="U2" s="431" t="str">
        <f>IF(事前入力【トラブルの頻度】!U2="","",事前入力【トラブルの頻度】!U2)</f>
        <v/>
      </c>
      <c r="V2" s="431" t="str">
        <f>IF(事前入力【トラブルの頻度】!V2="","",事前入力【トラブルの頻度】!V2)</f>
        <v/>
      </c>
      <c r="W2" s="431" t="str">
        <f>IF(事前入力【トラブルの頻度】!W2="","",事前入力【トラブルの頻度】!W2)</f>
        <v/>
      </c>
      <c r="X2" s="431" t="str">
        <f>IF(事前入力【トラブルの頻度】!X2="","",事前入力【トラブルの頻度】!X2)</f>
        <v/>
      </c>
      <c r="Y2" s="431" t="str">
        <f>IF(事前入力【トラブルの頻度】!Y2="","",事前入力【トラブルの頻度】!Y2)</f>
        <v/>
      </c>
      <c r="Z2" s="431" t="str">
        <f>IF(事前入力【トラブルの頻度】!Z2="","",事前入力【トラブルの頻度】!Z2)</f>
        <v/>
      </c>
      <c r="AA2" s="431" t="str">
        <f>IF(事前入力【トラブルの頻度】!AA2="","",事前入力【トラブルの頻度】!AA2)</f>
        <v/>
      </c>
      <c r="AB2" s="431" t="str">
        <f>IF(事前入力【トラブルの頻度】!AB2="","",事前入力【トラブルの頻度】!AB2)</f>
        <v/>
      </c>
      <c r="AC2" s="431" t="str">
        <f>IF(事前入力【トラブルの頻度】!AC2="","",事前入力【トラブルの頻度】!AC2)</f>
        <v/>
      </c>
      <c r="AD2" s="431" t="str">
        <f>IF(事前入力【トラブルの頻度】!AD2="","",事前入力【トラブルの頻度】!AD2)</f>
        <v/>
      </c>
      <c r="AE2" s="431" t="str">
        <f>IF(事前入力【トラブルの頻度】!AE2="","",事前入力【トラブルの頻度】!AE2)</f>
        <v/>
      </c>
      <c r="AF2" s="431" t="str">
        <f>IF(事前入力【トラブルの頻度】!AF2="","",事前入力【トラブルの頻度】!AF2)</f>
        <v/>
      </c>
      <c r="AG2" s="431" t="str">
        <f>IF(事前入力【トラブルの頻度】!AG2="","",事前入力【トラブルの頻度】!AG2)</f>
        <v/>
      </c>
      <c r="AH2" s="431" t="str">
        <f>IF(事前入力【トラブルの頻度】!AH2="","",事前入力【トラブルの頻度】!AH2)</f>
        <v/>
      </c>
      <c r="AI2" s="431" t="str">
        <f>IF(事前入力【トラブルの頻度】!AI2="","",事前入力【トラブルの頻度】!AI2)</f>
        <v/>
      </c>
      <c r="AJ2" s="433" t="str">
        <f>IF(事前入力【トラブルの頻度】!AJ2="","",事前入力【トラブルの頻度】!AJ2)</f>
        <v/>
      </c>
      <c r="AK2" s="429" t="str">
        <f>IF(事前入力【トラブルの頻度】!AK2="","",事前入力【トラブルの頻度】!AK2)</f>
        <v/>
      </c>
      <c r="AL2" s="431" t="str">
        <f>IF(事前入力【トラブルの頻度】!AL2="","",事前入力【トラブルの頻度】!AL2)</f>
        <v/>
      </c>
      <c r="AM2" s="431" t="str">
        <f>IF(事前入力【トラブルの頻度】!AM2="","",事前入力【トラブルの頻度】!AM2)</f>
        <v/>
      </c>
      <c r="AN2" s="431" t="str">
        <f>IF(事前入力【トラブルの頻度】!AN2="","",事前入力【トラブルの頻度】!AN2)</f>
        <v/>
      </c>
      <c r="AO2" s="431" t="str">
        <f>IF(事前入力【トラブルの頻度】!AO2="","",事前入力【トラブルの頻度】!AO2)</f>
        <v/>
      </c>
      <c r="AP2" s="431" t="str">
        <f>IF(事前入力【トラブルの頻度】!AP2="","",事前入力【トラブルの頻度】!AP2)</f>
        <v/>
      </c>
      <c r="AQ2" s="431" t="str">
        <f>IF(事前入力【トラブルの頻度】!AQ2="","",事前入力【トラブルの頻度】!AQ2)</f>
        <v/>
      </c>
      <c r="AR2" s="431" t="str">
        <f>IF(事前入力【トラブルの頻度】!AR2="","",事前入力【トラブルの頻度】!AR2)</f>
        <v/>
      </c>
      <c r="AS2" s="431" t="str">
        <f>IF(事前入力【トラブルの頻度】!AS2="","",事前入力【トラブルの頻度】!AS2)</f>
        <v/>
      </c>
      <c r="AT2" s="431" t="str">
        <f>IF(事前入力【トラブルの頻度】!AT2="","",事前入力【トラブルの頻度】!AT2)</f>
        <v/>
      </c>
      <c r="AU2" s="431" t="str">
        <f>IF(事前入力【トラブルの頻度】!AU2="","",事前入力【トラブルの頻度】!AU2)</f>
        <v/>
      </c>
      <c r="AV2" s="431" t="str">
        <f>IF(事前入力【トラブルの頻度】!AV2="","",事前入力【トラブルの頻度】!AV2)</f>
        <v/>
      </c>
      <c r="AW2" s="431" t="str">
        <f>IF(事前入力【トラブルの頻度】!AW2="","",事前入力【トラブルの頻度】!AW2)</f>
        <v/>
      </c>
      <c r="AX2" s="431" t="str">
        <f>IF(事前入力【トラブルの頻度】!AX2="","",事前入力【トラブルの頻度】!AX2)</f>
        <v/>
      </c>
      <c r="AY2" s="431" t="str">
        <f>IF(事前入力【トラブルの頻度】!AY2="","",事前入力【トラブルの頻度】!AY2)</f>
        <v/>
      </c>
      <c r="AZ2" s="431" t="str">
        <f>IF(事前入力【トラブルの頻度】!AZ2="","",事前入力【トラブルの頻度】!AZ2)</f>
        <v/>
      </c>
      <c r="BA2" s="431" t="str">
        <f>IF(事前入力【トラブルの頻度】!BA2="","",事前入力【トラブルの頻度】!BA2)</f>
        <v/>
      </c>
      <c r="BB2" s="431" t="str">
        <f>IF(事前入力【トラブルの頻度】!BB2="","",事前入力【トラブルの頻度】!BB2)</f>
        <v/>
      </c>
      <c r="BC2" s="431" t="str">
        <f>IF(事前入力【トラブルの頻度】!BC2="","",事前入力【トラブルの頻度】!BC2)</f>
        <v/>
      </c>
      <c r="BD2" s="431" t="str">
        <f>IF(事前入力【トラブルの頻度】!BD2="","",事前入力【トラブルの頻度】!BD2)</f>
        <v/>
      </c>
      <c r="BE2" s="431" t="str">
        <f>IF(事前入力【トラブルの頻度】!BE2="","",事前入力【トラブルの頻度】!BE2)</f>
        <v/>
      </c>
      <c r="BF2" s="431" t="str">
        <f>IF(事前入力【トラブルの頻度】!BF2="","",事前入力【トラブルの頻度】!BF2)</f>
        <v/>
      </c>
      <c r="BG2" s="431" t="str">
        <f>IF(事前入力【トラブルの頻度】!BG2="","",事前入力【トラブルの頻度】!BG2)</f>
        <v/>
      </c>
      <c r="BH2" s="431" t="str">
        <f>IF(事前入力【トラブルの頻度】!BH2="","",事前入力【トラブルの頻度】!BH2)</f>
        <v/>
      </c>
      <c r="BI2" s="435" t="str">
        <f>IF(事前入力【トラブルの頻度】!BI2="","",事前入力【トラブルの頻度】!BI2)</f>
        <v/>
      </c>
      <c r="BJ2" s="394" t="s">
        <v>80</v>
      </c>
      <c r="BK2" s="395"/>
      <c r="BL2" s="395"/>
      <c r="BM2" s="396"/>
      <c r="BN2" s="366" t="s">
        <v>81</v>
      </c>
      <c r="BO2" s="367"/>
      <c r="BP2" s="367"/>
      <c r="BQ2" s="368"/>
      <c r="BR2" s="369" t="s">
        <v>82</v>
      </c>
      <c r="BS2" s="370"/>
      <c r="BT2" s="370"/>
      <c r="BU2" s="371"/>
      <c r="BV2" s="181"/>
      <c r="BW2" s="182"/>
      <c r="BX2" s="182"/>
      <c r="BY2" s="273"/>
      <c r="BZ2" s="18"/>
      <c r="CA2" s="18"/>
      <c r="CB2" s="19"/>
      <c r="CC2" s="4"/>
      <c r="CD2" s="4"/>
      <c r="CE2" s="4"/>
      <c r="CF2" s="4"/>
      <c r="CG2" s="4"/>
      <c r="CH2" s="151"/>
      <c r="CI2" s="4"/>
      <c r="CJ2" s="4"/>
      <c r="CK2" s="4"/>
      <c r="CL2" s="146"/>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407"/>
      <c r="B3" s="408"/>
      <c r="C3" s="408"/>
      <c r="D3" s="408"/>
      <c r="E3" s="408"/>
      <c r="F3" s="408"/>
      <c r="G3" s="408"/>
      <c r="H3" s="408"/>
      <c r="I3" s="408"/>
      <c r="J3" s="409"/>
      <c r="K3" s="411"/>
      <c r="L3" s="430"/>
      <c r="M3" s="432"/>
      <c r="N3" s="432"/>
      <c r="O3" s="432"/>
      <c r="P3" s="432"/>
      <c r="Q3" s="432"/>
      <c r="R3" s="432"/>
      <c r="S3" s="432"/>
      <c r="T3" s="432"/>
      <c r="U3" s="432"/>
      <c r="V3" s="432"/>
      <c r="W3" s="432"/>
      <c r="X3" s="432"/>
      <c r="Y3" s="432"/>
      <c r="Z3" s="432"/>
      <c r="AA3" s="432"/>
      <c r="AB3" s="432"/>
      <c r="AC3" s="432"/>
      <c r="AD3" s="432"/>
      <c r="AE3" s="432"/>
      <c r="AF3" s="432"/>
      <c r="AG3" s="432"/>
      <c r="AH3" s="432"/>
      <c r="AI3" s="432"/>
      <c r="AJ3" s="434"/>
      <c r="AK3" s="430"/>
      <c r="AL3" s="432"/>
      <c r="AM3" s="432"/>
      <c r="AN3" s="432"/>
      <c r="AO3" s="432"/>
      <c r="AP3" s="432"/>
      <c r="AQ3" s="432"/>
      <c r="AR3" s="432"/>
      <c r="AS3" s="432"/>
      <c r="AT3" s="432"/>
      <c r="AU3" s="432"/>
      <c r="AV3" s="432"/>
      <c r="AW3" s="432"/>
      <c r="AX3" s="432"/>
      <c r="AY3" s="432"/>
      <c r="AZ3" s="432"/>
      <c r="BA3" s="432"/>
      <c r="BB3" s="432"/>
      <c r="BC3" s="432"/>
      <c r="BD3" s="432"/>
      <c r="BE3" s="432"/>
      <c r="BF3" s="432"/>
      <c r="BG3" s="432"/>
      <c r="BH3" s="432"/>
      <c r="BI3" s="436"/>
      <c r="BJ3" s="372" t="s">
        <v>124</v>
      </c>
      <c r="BK3" s="375" t="s">
        <v>125</v>
      </c>
      <c r="BL3" s="375" t="s">
        <v>126</v>
      </c>
      <c r="BM3" s="378" t="s">
        <v>127</v>
      </c>
      <c r="BN3" s="381" t="str">
        <f>BJ3</f>
        <v>よくする</v>
      </c>
      <c r="BO3" s="384" t="str">
        <f t="shared" ref="BO3:BQ3" si="0">BK3</f>
        <v>ときどきする</v>
      </c>
      <c r="BP3" s="384" t="str">
        <f t="shared" si="0"/>
        <v>あまりしない</v>
      </c>
      <c r="BQ3" s="387" t="str">
        <f t="shared" si="0"/>
        <v>しない</v>
      </c>
      <c r="BR3" s="353" t="str">
        <f>BJ3</f>
        <v>よくする</v>
      </c>
      <c r="BS3" s="356" t="str">
        <f t="shared" ref="BS3:BU3" si="1">BK3</f>
        <v>ときどきする</v>
      </c>
      <c r="BT3" s="356" t="str">
        <f t="shared" si="1"/>
        <v>あまりしない</v>
      </c>
      <c r="BU3" s="359" t="str">
        <f t="shared" si="1"/>
        <v>しない</v>
      </c>
      <c r="BV3" s="116"/>
      <c r="BW3" s="114"/>
      <c r="BX3" s="115"/>
      <c r="BY3" s="277"/>
      <c r="BZ3" s="68"/>
      <c r="CA3" s="31"/>
      <c r="CB3" s="32"/>
      <c r="CC3" s="4"/>
      <c r="CD3" s="4"/>
      <c r="CE3" s="4"/>
      <c r="CF3" s="4"/>
      <c r="CG3" s="4"/>
      <c r="CH3" s="151" t="s">
        <v>88</v>
      </c>
      <c r="CI3" s="4">
        <v>6</v>
      </c>
      <c r="CJ3" s="4" t="s">
        <v>97</v>
      </c>
      <c r="CK3" s="4" t="s">
        <v>84</v>
      </c>
      <c r="CL3" s="146" t="s">
        <v>85</v>
      </c>
      <c r="CM3" s="4" t="s">
        <v>92</v>
      </c>
      <c r="CN3" s="4" t="s">
        <v>93</v>
      </c>
      <c r="CO3" s="4" t="s">
        <v>94</v>
      </c>
      <c r="CP3" s="4" t="s">
        <v>95</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284">
        <f>事前入力【トラブルの頻度】!D4</f>
        <v>0</v>
      </c>
      <c r="E4" s="38" t="s">
        <v>1</v>
      </c>
      <c r="F4" s="284">
        <f>事前入力【トラブルの頻度】!F4</f>
        <v>0</v>
      </c>
      <c r="G4" s="38" t="s">
        <v>2</v>
      </c>
      <c r="H4" s="274"/>
      <c r="I4" s="274"/>
      <c r="J4" s="275"/>
      <c r="K4" s="33" t="s">
        <v>3</v>
      </c>
      <c r="L4" s="296">
        <f>事前入力【トラブルの頻度】!L4</f>
        <v>0</v>
      </c>
      <c r="M4" s="296">
        <f>事前入力【トラブルの頻度】!M4</f>
        <v>0</v>
      </c>
      <c r="N4" s="296">
        <f>事前入力【トラブルの頻度】!N4</f>
        <v>0</v>
      </c>
      <c r="O4" s="296">
        <f>事前入力【トラブルの頻度】!O4</f>
        <v>0</v>
      </c>
      <c r="P4" s="296">
        <f>事前入力【トラブルの頻度】!P4</f>
        <v>0</v>
      </c>
      <c r="Q4" s="296">
        <f>事前入力【トラブルの頻度】!Q4</f>
        <v>0</v>
      </c>
      <c r="R4" s="296">
        <f>事前入力【トラブルの頻度】!R4</f>
        <v>0</v>
      </c>
      <c r="S4" s="296">
        <f>事前入力【トラブルの頻度】!S4</f>
        <v>0</v>
      </c>
      <c r="T4" s="296">
        <f>事前入力【トラブルの頻度】!T4</f>
        <v>0</v>
      </c>
      <c r="U4" s="296">
        <f>事前入力【トラブルの頻度】!U4</f>
        <v>0</v>
      </c>
      <c r="V4" s="296">
        <f>事前入力【トラブルの頻度】!V4</f>
        <v>0</v>
      </c>
      <c r="W4" s="296">
        <f>事前入力【トラブルの頻度】!W4</f>
        <v>0</v>
      </c>
      <c r="X4" s="296">
        <f>事前入力【トラブルの頻度】!X4</f>
        <v>0</v>
      </c>
      <c r="Y4" s="296">
        <f>事前入力【トラブルの頻度】!Y4</f>
        <v>0</v>
      </c>
      <c r="Z4" s="296">
        <f>事前入力【トラブルの頻度】!Z4</f>
        <v>0</v>
      </c>
      <c r="AA4" s="296">
        <f>事前入力【トラブルの頻度】!AA4</f>
        <v>0</v>
      </c>
      <c r="AB4" s="296">
        <f>事前入力【トラブルの頻度】!AB4</f>
        <v>0</v>
      </c>
      <c r="AC4" s="296">
        <f>事前入力【トラブルの頻度】!AC4</f>
        <v>0</v>
      </c>
      <c r="AD4" s="296">
        <f>事前入力【トラブルの頻度】!AD4</f>
        <v>0</v>
      </c>
      <c r="AE4" s="296">
        <f>事前入力【トラブルの頻度】!AE4</f>
        <v>0</v>
      </c>
      <c r="AF4" s="296">
        <f>事前入力【トラブルの頻度】!AF4</f>
        <v>0</v>
      </c>
      <c r="AG4" s="296">
        <f>事前入力【トラブルの頻度】!AG4</f>
        <v>0</v>
      </c>
      <c r="AH4" s="296">
        <f>事前入力【トラブルの頻度】!AH4</f>
        <v>0</v>
      </c>
      <c r="AI4" s="296">
        <f>事前入力【トラブルの頻度】!AI4</f>
        <v>0</v>
      </c>
      <c r="AJ4" s="297">
        <f>事前入力【トラブルの頻度】!AJ4</f>
        <v>0</v>
      </c>
      <c r="AK4" s="296">
        <f>事前入力【トラブルの頻度】!AK4</f>
        <v>0</v>
      </c>
      <c r="AL4" s="298">
        <f>事前入力【トラブルの頻度】!AL4</f>
        <v>0</v>
      </c>
      <c r="AM4" s="298">
        <f>事前入力【トラブルの頻度】!AM4</f>
        <v>0</v>
      </c>
      <c r="AN4" s="298">
        <f>事前入力【トラブルの頻度】!AN4</f>
        <v>0</v>
      </c>
      <c r="AO4" s="298">
        <f>事前入力【トラブルの頻度】!AO4</f>
        <v>0</v>
      </c>
      <c r="AP4" s="298">
        <f>事前入力【トラブルの頻度】!AP4</f>
        <v>0</v>
      </c>
      <c r="AQ4" s="298">
        <f>事前入力【トラブルの頻度】!AQ4</f>
        <v>0</v>
      </c>
      <c r="AR4" s="298">
        <f>事前入力【トラブルの頻度】!AR4</f>
        <v>0</v>
      </c>
      <c r="AS4" s="298">
        <f>事前入力【トラブルの頻度】!AS4</f>
        <v>0</v>
      </c>
      <c r="AT4" s="298">
        <f>事前入力【トラブルの頻度】!AT4</f>
        <v>0</v>
      </c>
      <c r="AU4" s="298">
        <f>事前入力【トラブルの頻度】!AU4</f>
        <v>0</v>
      </c>
      <c r="AV4" s="298">
        <f>事前入力【トラブルの頻度】!AV4</f>
        <v>0</v>
      </c>
      <c r="AW4" s="298">
        <f>事前入力【トラブルの頻度】!AW4</f>
        <v>0</v>
      </c>
      <c r="AX4" s="298">
        <f>事前入力【トラブルの頻度】!AX4</f>
        <v>0</v>
      </c>
      <c r="AY4" s="298">
        <f>事前入力【トラブルの頻度】!AY4</f>
        <v>0</v>
      </c>
      <c r="AZ4" s="298">
        <f>事前入力【トラブルの頻度】!AZ4</f>
        <v>0</v>
      </c>
      <c r="BA4" s="298">
        <f>事前入力【トラブルの頻度】!BA4</f>
        <v>0</v>
      </c>
      <c r="BB4" s="298">
        <f>事前入力【トラブルの頻度】!BB4</f>
        <v>0</v>
      </c>
      <c r="BC4" s="298">
        <f>事前入力【トラブルの頻度】!BC4</f>
        <v>0</v>
      </c>
      <c r="BD4" s="298">
        <f>事前入力【トラブルの頻度】!BD4</f>
        <v>0</v>
      </c>
      <c r="BE4" s="298">
        <f>事前入力【トラブルの頻度】!BE4</f>
        <v>0</v>
      </c>
      <c r="BF4" s="298">
        <f>事前入力【トラブルの頻度】!BF4</f>
        <v>0</v>
      </c>
      <c r="BG4" s="298">
        <f>事前入力【トラブルの頻度】!BG4</f>
        <v>0</v>
      </c>
      <c r="BH4" s="298">
        <f>事前入力【トラブルの頻度】!BH4</f>
        <v>0</v>
      </c>
      <c r="BI4" s="299">
        <f>事前入力【トラブルの頻度】!BI4</f>
        <v>0</v>
      </c>
      <c r="BJ4" s="373"/>
      <c r="BK4" s="376"/>
      <c r="BL4" s="376"/>
      <c r="BM4" s="379"/>
      <c r="BN4" s="382"/>
      <c r="BO4" s="385"/>
      <c r="BP4" s="385"/>
      <c r="BQ4" s="388"/>
      <c r="BR4" s="354"/>
      <c r="BS4" s="357"/>
      <c r="BT4" s="357"/>
      <c r="BU4" s="360"/>
      <c r="BV4" s="362" t="s">
        <v>4</v>
      </c>
      <c r="BW4" s="364" t="s">
        <v>39</v>
      </c>
      <c r="BX4" s="342" t="s">
        <v>5</v>
      </c>
      <c r="BY4" s="344" t="s">
        <v>6</v>
      </c>
      <c r="BZ4" s="346" t="s">
        <v>7</v>
      </c>
      <c r="CA4" s="348" t="s">
        <v>8</v>
      </c>
      <c r="CB4" s="350" t="s">
        <v>9</v>
      </c>
      <c r="CC4" s="67"/>
      <c r="CD4" s="4"/>
      <c r="CE4" s="4"/>
      <c r="CF4" s="4"/>
      <c r="CG4" s="4"/>
      <c r="CH4" s="151" t="s">
        <v>89</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52"/>
      <c r="JB4" s="4"/>
    </row>
    <row r="5" spans="1:262" s="1" customFormat="1" ht="32.25" customHeight="1">
      <c r="A5" s="117"/>
      <c r="B5" s="121"/>
      <c r="C5" s="119"/>
      <c r="D5" s="284">
        <f>事前入力【トラブルの頻度】!D5</f>
        <v>0</v>
      </c>
      <c r="E5" s="38" t="s">
        <v>10</v>
      </c>
      <c r="F5" s="284">
        <f>事前入力【トラブルの頻度】!F5</f>
        <v>0</v>
      </c>
      <c r="G5" s="38" t="s">
        <v>11</v>
      </c>
      <c r="H5" s="337" t="s">
        <v>12</v>
      </c>
      <c r="I5" s="337"/>
      <c r="J5" s="338"/>
      <c r="K5" s="34" t="s">
        <v>13</v>
      </c>
      <c r="L5" s="286">
        <f>COUNTIF($L$4:L4,L4)</f>
        <v>1</v>
      </c>
      <c r="M5" s="287">
        <f>COUNTIF($L$4:M4,M4)</f>
        <v>2</v>
      </c>
      <c r="N5" s="287">
        <f>COUNTIF($L$4:N4,N4)</f>
        <v>3</v>
      </c>
      <c r="O5" s="287">
        <f>COUNTIF($L$4:O4,O4)</f>
        <v>4</v>
      </c>
      <c r="P5" s="287">
        <f>COUNTIF($L$4:P4,P4)</f>
        <v>5</v>
      </c>
      <c r="Q5" s="287">
        <f>COUNTIF($L$4:Q4,Q4)</f>
        <v>6</v>
      </c>
      <c r="R5" s="287">
        <f>COUNTIF($L$4:R4,R4)</f>
        <v>7</v>
      </c>
      <c r="S5" s="287">
        <f>COUNTIF($L$4:S4,S4)</f>
        <v>8</v>
      </c>
      <c r="T5" s="287">
        <f>COUNTIF($L$4:T4,T4)</f>
        <v>9</v>
      </c>
      <c r="U5" s="287">
        <f>COUNTIF($L$4:U4,U4)</f>
        <v>10</v>
      </c>
      <c r="V5" s="287">
        <f>COUNTIF($L$4:V4,V4)</f>
        <v>11</v>
      </c>
      <c r="W5" s="287">
        <f>COUNTIF($L$4:W4,W4)</f>
        <v>12</v>
      </c>
      <c r="X5" s="287">
        <f>COUNTIF($L$4:X4,X4)</f>
        <v>13</v>
      </c>
      <c r="Y5" s="287">
        <f>COUNTIF($L$4:Y4,Y4)</f>
        <v>14</v>
      </c>
      <c r="Z5" s="287">
        <f>COUNTIF($L$4:Z4,Z4)</f>
        <v>15</v>
      </c>
      <c r="AA5" s="287">
        <f>COUNTIF($L$4:AA4,AA4)</f>
        <v>16</v>
      </c>
      <c r="AB5" s="287">
        <f>COUNTIF($L$4:AB4,AB4)</f>
        <v>17</v>
      </c>
      <c r="AC5" s="287">
        <f>COUNTIF($L$4:AC4,AC4)</f>
        <v>18</v>
      </c>
      <c r="AD5" s="287">
        <f>COUNTIF($L$4:AD4,AD4)</f>
        <v>19</v>
      </c>
      <c r="AE5" s="287">
        <f>COUNTIF($L$4:AE4,AE4)</f>
        <v>20</v>
      </c>
      <c r="AF5" s="287">
        <f>COUNTIF($L$4:AF4,AF4)</f>
        <v>21</v>
      </c>
      <c r="AG5" s="287">
        <f>COUNTIF($L$4:AG4,AG4)</f>
        <v>22</v>
      </c>
      <c r="AH5" s="287">
        <f>COUNTIF($L$4:AH4,AH4)</f>
        <v>23</v>
      </c>
      <c r="AI5" s="287">
        <f>COUNTIF($L$4:AI4,AI4)</f>
        <v>24</v>
      </c>
      <c r="AJ5" s="288">
        <f>COUNTIF($L$4:AJ4,AJ4)</f>
        <v>25</v>
      </c>
      <c r="AK5" s="286">
        <f>COUNTIF($L$4:AK4,AK4)</f>
        <v>26</v>
      </c>
      <c r="AL5" s="287">
        <f>COUNTIF($L$4:AL4,AL4)</f>
        <v>27</v>
      </c>
      <c r="AM5" s="287">
        <f>COUNTIF($L$4:AM4,AM4)</f>
        <v>28</v>
      </c>
      <c r="AN5" s="287">
        <f>COUNTIF($L$4:AN4,AN4)</f>
        <v>29</v>
      </c>
      <c r="AO5" s="287">
        <f>COUNTIF($L$4:AO4,AO4)</f>
        <v>30</v>
      </c>
      <c r="AP5" s="287">
        <f>COUNTIF($L$4:AP4,AP4)</f>
        <v>31</v>
      </c>
      <c r="AQ5" s="287">
        <f>COUNTIF($L$4:AQ4,AQ4)</f>
        <v>32</v>
      </c>
      <c r="AR5" s="287">
        <f>COUNTIF($L$4:AR4,AR4)</f>
        <v>33</v>
      </c>
      <c r="AS5" s="287">
        <f>COUNTIF($L$4:AS4,AS4)</f>
        <v>34</v>
      </c>
      <c r="AT5" s="287">
        <f>COUNTIF($L$4:AT4,AT4)</f>
        <v>35</v>
      </c>
      <c r="AU5" s="287">
        <f>COUNTIF($L$4:AU4,AU4)</f>
        <v>36</v>
      </c>
      <c r="AV5" s="287">
        <f>COUNTIF($L$4:AV4,AV4)</f>
        <v>37</v>
      </c>
      <c r="AW5" s="287">
        <f>COUNTIF($L$4:AW4,AW4)</f>
        <v>38</v>
      </c>
      <c r="AX5" s="287">
        <f>COUNTIF($L$4:AX4,AX4)</f>
        <v>39</v>
      </c>
      <c r="AY5" s="287">
        <f>COUNTIF($L$4:AY4,AY4)</f>
        <v>40</v>
      </c>
      <c r="AZ5" s="287">
        <f>COUNTIF($L$4:AZ4,AZ4)</f>
        <v>41</v>
      </c>
      <c r="BA5" s="287">
        <f>COUNTIF($L$4:BA4,BA4)</f>
        <v>42</v>
      </c>
      <c r="BB5" s="287">
        <f>COUNTIF($L$4:BB4,BB4)</f>
        <v>43</v>
      </c>
      <c r="BC5" s="287">
        <f>COUNTIF($L$4:BC4,BC4)</f>
        <v>44</v>
      </c>
      <c r="BD5" s="287">
        <f>COUNTIF($L$4:BD4,BD4)</f>
        <v>45</v>
      </c>
      <c r="BE5" s="287">
        <f>COUNTIF($L$4:BE4,BE4)</f>
        <v>46</v>
      </c>
      <c r="BF5" s="287">
        <f>COUNTIF($L$4:BF4,BF4)</f>
        <v>47</v>
      </c>
      <c r="BG5" s="287">
        <f>COUNTIF($L$4:BG4,BG4)</f>
        <v>48</v>
      </c>
      <c r="BH5" s="287">
        <f>COUNTIF($L$4:BH4,BH4)</f>
        <v>49</v>
      </c>
      <c r="BI5" s="289">
        <f>COUNTIF($L$4:BI4,BI4)</f>
        <v>50</v>
      </c>
      <c r="BJ5" s="373"/>
      <c r="BK5" s="376"/>
      <c r="BL5" s="376"/>
      <c r="BM5" s="379"/>
      <c r="BN5" s="382"/>
      <c r="BO5" s="385"/>
      <c r="BP5" s="385"/>
      <c r="BQ5" s="388"/>
      <c r="BR5" s="354"/>
      <c r="BS5" s="357"/>
      <c r="BT5" s="357"/>
      <c r="BU5" s="360"/>
      <c r="BV5" s="437"/>
      <c r="BW5" s="438"/>
      <c r="BX5" s="439"/>
      <c r="BY5" s="440"/>
      <c r="BZ5" s="441"/>
      <c r="CA5" s="442"/>
      <c r="CB5" s="443"/>
      <c r="CC5" s="67"/>
      <c r="CD5" s="4"/>
      <c r="CE5" s="250" t="str">
        <f>BJ3&amp;CHAR(10)&amp;BK3&amp;CHAR(10)&amp;"合計"</f>
        <v>よくする
ときどきする
合計</v>
      </c>
      <c r="CF5" s="149" t="s">
        <v>133</v>
      </c>
      <c r="CG5" s="149" t="s">
        <v>83</v>
      </c>
      <c r="CH5" s="161" t="s">
        <v>98</v>
      </c>
      <c r="CI5" s="160" t="s">
        <v>77</v>
      </c>
      <c r="CJ5" s="160" t="s">
        <v>96</v>
      </c>
      <c r="CK5" s="160" t="s">
        <v>79</v>
      </c>
      <c r="CL5" s="162" t="s">
        <v>99</v>
      </c>
      <c r="CM5" s="163" t="str">
        <f>BJ3</f>
        <v>よくする</v>
      </c>
      <c r="CN5" s="163" t="str">
        <f t="shared" ref="CN5:CP5" si="4">BK3</f>
        <v>ときどきする</v>
      </c>
      <c r="CO5" s="163" t="str">
        <f t="shared" si="4"/>
        <v>あまりしない</v>
      </c>
      <c r="CP5" s="163" t="str">
        <f t="shared" si="4"/>
        <v>しない</v>
      </c>
      <c r="CQ5" s="163" t="str">
        <f>BN3</f>
        <v>よくする</v>
      </c>
      <c r="CR5" s="163" t="str">
        <f t="shared" ref="CR5:CT5" si="5">BO3</f>
        <v>ときどきする</v>
      </c>
      <c r="CS5" s="163" t="str">
        <f t="shared" si="5"/>
        <v>あまりしない</v>
      </c>
      <c r="CT5" s="163" t="str">
        <f t="shared" si="5"/>
        <v>しない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52"/>
      <c r="JB5" s="4"/>
    </row>
    <row r="6" spans="1:262" s="1" customFormat="1" ht="39" customHeight="1">
      <c r="A6" s="267"/>
      <c r="B6" s="193"/>
      <c r="C6" s="194">
        <v>1</v>
      </c>
      <c r="D6" s="447" t="s">
        <v>21</v>
      </c>
      <c r="E6" s="448"/>
      <c r="F6" s="448"/>
      <c r="G6" s="448"/>
      <c r="H6" s="448"/>
      <c r="I6" s="448"/>
      <c r="J6" s="448"/>
      <c r="K6" s="449"/>
      <c r="L6" s="195"/>
      <c r="M6" s="196"/>
      <c r="N6" s="196"/>
      <c r="O6" s="196"/>
      <c r="P6" s="196"/>
      <c r="Q6" s="196"/>
      <c r="R6" s="196"/>
      <c r="S6" s="196"/>
      <c r="T6" s="196"/>
      <c r="U6" s="196"/>
      <c r="V6" s="196"/>
      <c r="W6" s="196"/>
      <c r="X6" s="196"/>
      <c r="Y6" s="196"/>
      <c r="Z6" s="196"/>
      <c r="AA6" s="196"/>
      <c r="AB6" s="196"/>
      <c r="AC6" s="196"/>
      <c r="AD6" s="196"/>
      <c r="AE6" s="196"/>
      <c r="AF6" s="196"/>
      <c r="AG6" s="196"/>
      <c r="AH6" s="196"/>
      <c r="AI6" s="196"/>
      <c r="AJ6" s="197"/>
      <c r="AK6" s="198"/>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9"/>
      <c r="BJ6" s="200">
        <f>IF(ISNUMBER($C6),COUNTIF($L6:$BI6,BJ$1),"")</f>
        <v>0</v>
      </c>
      <c r="BK6" s="201">
        <f t="shared" ref="BK6:BM21" si="6">IF(ISNUMBER($C6),COUNTIF($L6:$BI6,BK$1),"")</f>
        <v>0</v>
      </c>
      <c r="BL6" s="201">
        <f t="shared" si="6"/>
        <v>0</v>
      </c>
      <c r="BM6" s="202">
        <f t="shared" si="6"/>
        <v>0</v>
      </c>
      <c r="BN6" s="203">
        <f>IF(ISNUMBER($C6),COUNTIFS($L6:$BI6,BJ$1,$L$4:$BI$4,1),"")</f>
        <v>0</v>
      </c>
      <c r="BO6" s="204">
        <f t="shared" ref="BO6:BQ21" si="7">IF(ISNUMBER($C6),COUNTIFS($L6:$BI6,BK$1,$L$4:$BI$4,1),"")</f>
        <v>0</v>
      </c>
      <c r="BP6" s="204">
        <f t="shared" si="7"/>
        <v>0</v>
      </c>
      <c r="BQ6" s="205">
        <f t="shared" si="7"/>
        <v>0</v>
      </c>
      <c r="BR6" s="206">
        <f>IF(ISNUMBER($C6),COUNTIFS($L6:$BI6,BN$1,$L$4:$BI$4,2),"")</f>
        <v>0</v>
      </c>
      <c r="BS6" s="207">
        <f t="shared" ref="BS6:BU6" si="8">IF(ISNUMBER($C6),COUNTIFS($L6:$BI6,BO$1,$L$4:$BI$4,2),"")</f>
        <v>0</v>
      </c>
      <c r="BT6" s="207">
        <f t="shared" si="8"/>
        <v>0</v>
      </c>
      <c r="BU6" s="208">
        <f t="shared" si="8"/>
        <v>0</v>
      </c>
      <c r="BV6" s="209">
        <f t="shared" ref="BV6:BV25" si="9">SUM(L6:BI6)</f>
        <v>0</v>
      </c>
      <c r="BW6" s="210" t="str">
        <f>IFERROR(AVERAGE(L6:BI6),"")</f>
        <v/>
      </c>
      <c r="BX6" s="211" t="str">
        <f>IFERROR(AVERAGEIF($L$4:$BI$4,1,$L6:$BI6),"")</f>
        <v/>
      </c>
      <c r="BY6" s="281" t="str">
        <f>IFERROR(AVERAGEIF($L$4:$BI$4,2,$L6:$BI6),"")</f>
        <v/>
      </c>
      <c r="BZ6" s="212"/>
      <c r="CA6" s="213"/>
      <c r="CB6" s="251" t="str">
        <f>IFERROR(AVERAGE(BZ6,CA6),"")</f>
        <v/>
      </c>
      <c r="CC6" s="4"/>
      <c r="CD6" s="4">
        <f>C6</f>
        <v>1</v>
      </c>
      <c r="CE6" s="4">
        <f>IF(ISNUMBER(C6),SUM(BJ6:BK6),"")</f>
        <v>0</v>
      </c>
      <c r="CF6" s="4">
        <f t="shared" ref="CF6:CF25" si="10">IF(CE6="","",_xlfn.RANK.EQ(CE6,$CE$6:$CE$25,0)+COUNTIFS($CE$6:$CE$25,CE6,$BJ$6:$BJ$25,"&gt;"&amp;BJ6))</f>
        <v>1</v>
      </c>
      <c r="CG6" s="4">
        <f t="shared" ref="CG6:CG25" ca="1" si="11">IF(ISNUMBER(CE6),_xlfn.RANK.EQ(CE6,ある,0)+COUNTIFS(ある,CE6,よくある,"&gt;"&amp;BJ6)+COUNTIFS(ある,CE6,よくある,BJ6,ない,"&lt;"&amp;BM6)+COUNTIFS(ある,CE6,よくある,BJ6,ない,BM6,番号,"&lt;"&amp;C6),"")</f>
        <v>1</v>
      </c>
      <c r="CH6" s="159">
        <v>1</v>
      </c>
      <c r="CI6" s="157">
        <f t="shared" ref="CI6:CI25" si="12">SMALL($CF$6:$CF$25,CH6)</f>
        <v>1</v>
      </c>
      <c r="CJ6" s="157">
        <f t="shared" ref="CJ6:CP15" ca="1" si="13">IFERROR(INDEX(INDIRECT(CJ$4),MATCH($CH6,強制順位,0),1),"")</f>
        <v>1</v>
      </c>
      <c r="CK6" s="157">
        <f t="shared" ca="1" si="13"/>
        <v>0</v>
      </c>
      <c r="CL6" s="158" t="str">
        <f t="shared" ca="1" si="13"/>
        <v>友だちに話す</v>
      </c>
      <c r="CM6" s="157">
        <f t="shared" ca="1" si="13"/>
        <v>0</v>
      </c>
      <c r="CN6" s="157">
        <f t="shared" ca="1" si="13"/>
        <v>0</v>
      </c>
      <c r="CO6" s="157">
        <f t="shared" ca="1" si="13"/>
        <v>0</v>
      </c>
      <c r="CP6" s="157">
        <f t="shared" ca="1" si="13"/>
        <v>0</v>
      </c>
      <c r="CQ6" s="244" t="str">
        <f ca="1">IFERROR(CM6/SUM($CM6:$CP6),"")</f>
        <v/>
      </c>
      <c r="CR6" s="244" t="str">
        <f t="shared" ref="CR6:CT21" ca="1" si="14">IFERROR(CN6/SUM($CM6:$CP6),"")</f>
        <v/>
      </c>
      <c r="CS6" s="244" t="str">
        <f t="shared" ca="1" si="14"/>
        <v/>
      </c>
      <c r="CT6" s="244"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6"/>
      <c r="B7" s="127"/>
      <c r="C7" s="128">
        <v>2</v>
      </c>
      <c r="D7" s="450" t="s">
        <v>22</v>
      </c>
      <c r="E7" s="451"/>
      <c r="F7" s="451"/>
      <c r="G7" s="451"/>
      <c r="H7" s="451"/>
      <c r="I7" s="451"/>
      <c r="J7" s="451"/>
      <c r="K7" s="452"/>
      <c r="L7" s="137"/>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5">IF(ISNUMBER($C7),COUNTIF($L7:$BI7,BJ$1),"")</f>
        <v>0</v>
      </c>
      <c r="BK7" s="79">
        <f t="shared" si="6"/>
        <v>0</v>
      </c>
      <c r="BL7" s="79">
        <f t="shared" si="6"/>
        <v>0</v>
      </c>
      <c r="BM7" s="80">
        <f t="shared" si="6"/>
        <v>0</v>
      </c>
      <c r="BN7" s="81">
        <f t="shared" ref="BN7:BQ25" si="16">IF(ISNUMBER($C7),COUNTIFS($L7:$BI7,BJ$1,$L$4:$BI$4,1),"")</f>
        <v>0</v>
      </c>
      <c r="BO7" s="82">
        <f t="shared" si="7"/>
        <v>0</v>
      </c>
      <c r="BP7" s="82">
        <f t="shared" si="7"/>
        <v>0</v>
      </c>
      <c r="BQ7" s="83">
        <f t="shared" si="7"/>
        <v>0</v>
      </c>
      <c r="BR7" s="98">
        <f t="shared" ref="BR7:BR25" si="17">IF(ISNUMBER($C7),COUNTIFS($L7:$BI7,BN$1,$L$4:$BI$4,2),"")</f>
        <v>0</v>
      </c>
      <c r="BS7" s="99">
        <f t="shared" ref="BS7:BS25" si="18">IF(ISNUMBER($C7),COUNTIFS($L7:$BI7,BO$1,$L$4:$BI$4,2),"")</f>
        <v>0</v>
      </c>
      <c r="BT7" s="99">
        <f t="shared" ref="BT7:BT25" si="19">IF(ISNUMBER($C7),COUNTIFS($L7:$BI7,BP$1,$L$4:$BI$4,2),"")</f>
        <v>0</v>
      </c>
      <c r="BU7" s="100">
        <f t="shared" ref="BU7:BU25" si="20">IF(ISNUMBER($C7),COUNTIFS($L7:$BI7,BQ$1,$L$4:$BI$4,2),"")</f>
        <v>0</v>
      </c>
      <c r="BV7" s="144">
        <f t="shared" si="9"/>
        <v>0</v>
      </c>
      <c r="BW7" s="138" t="str">
        <f t="shared" ref="BW7:BW25" si="21">IFERROR(AVERAGE(L7:BI7),"")</f>
        <v/>
      </c>
      <c r="BX7" s="139" t="str">
        <f t="shared" ref="BX7:BX26" si="22">IFERROR(AVERAGEIF($L$4:$BI$4,1,$L7:$BI7),"")</f>
        <v/>
      </c>
      <c r="BY7" s="279" t="str">
        <f t="shared" ref="BY7:BY26" si="23">IFERROR(AVERAGEIF($L$4:$BI$4,2,$L7:$BI7),"")</f>
        <v/>
      </c>
      <c r="BZ7" s="140"/>
      <c r="CA7" s="141"/>
      <c r="CB7" s="142" t="str">
        <f t="shared" ref="CB7:CB26" si="24">IFERROR(AVERAGE(BZ7,CA7),"")</f>
        <v/>
      </c>
      <c r="CC7" s="4"/>
      <c r="CD7" s="4">
        <f t="shared" ref="CD7:CD25" si="25">C7</f>
        <v>2</v>
      </c>
      <c r="CE7" s="4">
        <f t="shared" ref="CE7:CE25" si="26">IF(ISNUMBER(C7),SUM(BJ7:BK7),"")</f>
        <v>0</v>
      </c>
      <c r="CF7" s="4">
        <f t="shared" si="10"/>
        <v>1</v>
      </c>
      <c r="CG7" s="4">
        <f t="shared" ca="1" si="11"/>
        <v>2</v>
      </c>
      <c r="CH7" s="159">
        <v>2</v>
      </c>
      <c r="CI7" s="157">
        <f t="shared" si="12"/>
        <v>1</v>
      </c>
      <c r="CJ7" s="157">
        <f t="shared" ca="1" si="13"/>
        <v>2</v>
      </c>
      <c r="CK7" s="157">
        <f t="shared" ca="1" si="13"/>
        <v>0</v>
      </c>
      <c r="CL7" s="158" t="str">
        <f t="shared" ca="1" si="13"/>
        <v>メールやＳＮＳ（フェイスブックやLINE　など）に　書きこむ</v>
      </c>
      <c r="CM7" s="157">
        <f t="shared" ca="1" si="13"/>
        <v>0</v>
      </c>
      <c r="CN7" s="157">
        <f t="shared" ca="1" si="13"/>
        <v>0</v>
      </c>
      <c r="CO7" s="157">
        <f t="shared" ca="1" si="13"/>
        <v>0</v>
      </c>
      <c r="CP7" s="157">
        <f t="shared" ca="1" si="13"/>
        <v>0</v>
      </c>
      <c r="CQ7" s="244" t="str">
        <f t="shared" ref="CQ7:CT25" ca="1" si="27">IFERROR(CM7/SUM($CM7:$CP7),"")</f>
        <v/>
      </c>
      <c r="CR7" s="244" t="str">
        <f t="shared" ca="1" si="14"/>
        <v/>
      </c>
      <c r="CS7" s="244" t="str">
        <f t="shared" ca="1" si="14"/>
        <v/>
      </c>
      <c r="CT7" s="244"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6"/>
      <c r="B8" s="127"/>
      <c r="C8" s="128">
        <v>3</v>
      </c>
      <c r="D8" s="450" t="s">
        <v>23</v>
      </c>
      <c r="E8" s="451"/>
      <c r="F8" s="451"/>
      <c r="G8" s="451"/>
      <c r="H8" s="451"/>
      <c r="I8" s="451"/>
      <c r="J8" s="451"/>
      <c r="K8" s="452"/>
      <c r="L8" s="137"/>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4">
        <f t="shared" si="9"/>
        <v>0</v>
      </c>
      <c r="BW8" s="138" t="str">
        <f t="shared" si="21"/>
        <v/>
      </c>
      <c r="BX8" s="139" t="str">
        <f t="shared" si="22"/>
        <v/>
      </c>
      <c r="BY8" s="279" t="str">
        <f t="shared" si="23"/>
        <v/>
      </c>
      <c r="BZ8" s="140"/>
      <c r="CA8" s="141"/>
      <c r="CB8" s="142" t="str">
        <f t="shared" si="24"/>
        <v/>
      </c>
      <c r="CC8" s="4"/>
      <c r="CD8" s="4">
        <f t="shared" si="25"/>
        <v>3</v>
      </c>
      <c r="CE8" s="4">
        <f t="shared" si="26"/>
        <v>0</v>
      </c>
      <c r="CF8" s="4">
        <f t="shared" si="10"/>
        <v>1</v>
      </c>
      <c r="CG8" s="4">
        <f t="shared" ca="1" si="11"/>
        <v>3</v>
      </c>
      <c r="CH8" s="159">
        <v>3</v>
      </c>
      <c r="CI8" s="157">
        <f t="shared" si="12"/>
        <v>1</v>
      </c>
      <c r="CJ8" s="157">
        <f t="shared" ca="1" si="13"/>
        <v>3</v>
      </c>
      <c r="CK8" s="157">
        <f t="shared" ca="1" si="13"/>
        <v>0</v>
      </c>
      <c r="CL8" s="158" t="str">
        <f t="shared" ca="1" si="13"/>
        <v>親に話す</v>
      </c>
      <c r="CM8" s="157">
        <f t="shared" ca="1" si="13"/>
        <v>0</v>
      </c>
      <c r="CN8" s="157">
        <f t="shared" ca="1" si="13"/>
        <v>0</v>
      </c>
      <c r="CO8" s="157">
        <f t="shared" ca="1" si="13"/>
        <v>0</v>
      </c>
      <c r="CP8" s="157">
        <f t="shared" ca="1" si="13"/>
        <v>0</v>
      </c>
      <c r="CQ8" s="244" t="str">
        <f t="shared" ca="1" si="27"/>
        <v/>
      </c>
      <c r="CR8" s="244" t="str">
        <f t="shared" ca="1" si="14"/>
        <v/>
      </c>
      <c r="CS8" s="244" t="str">
        <f t="shared" ca="1" si="14"/>
        <v/>
      </c>
      <c r="CT8" s="244"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6"/>
      <c r="B9" s="127"/>
      <c r="C9" s="128">
        <v>4</v>
      </c>
      <c r="D9" s="450" t="s">
        <v>24</v>
      </c>
      <c r="E9" s="451"/>
      <c r="F9" s="451"/>
      <c r="G9" s="451"/>
      <c r="H9" s="451"/>
      <c r="I9" s="451"/>
      <c r="J9" s="451"/>
      <c r="K9" s="452"/>
      <c r="L9" s="137"/>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4">
        <f t="shared" si="9"/>
        <v>0</v>
      </c>
      <c r="BW9" s="138" t="str">
        <f t="shared" si="21"/>
        <v/>
      </c>
      <c r="BX9" s="139" t="str">
        <f t="shared" si="22"/>
        <v/>
      </c>
      <c r="BY9" s="279" t="str">
        <f t="shared" si="23"/>
        <v/>
      </c>
      <c r="BZ9" s="140"/>
      <c r="CA9" s="141"/>
      <c r="CB9" s="142" t="str">
        <f t="shared" si="24"/>
        <v/>
      </c>
      <c r="CC9" s="4"/>
      <c r="CD9" s="4">
        <f t="shared" si="25"/>
        <v>4</v>
      </c>
      <c r="CE9" s="4">
        <f t="shared" si="26"/>
        <v>0</v>
      </c>
      <c r="CF9" s="4">
        <f t="shared" si="10"/>
        <v>1</v>
      </c>
      <c r="CG9" s="4">
        <f t="shared" ca="1" si="11"/>
        <v>4</v>
      </c>
      <c r="CH9" s="159">
        <v>4</v>
      </c>
      <c r="CI9" s="157">
        <f t="shared" si="12"/>
        <v>1</v>
      </c>
      <c r="CJ9" s="157">
        <f t="shared" ca="1" si="13"/>
        <v>4</v>
      </c>
      <c r="CK9" s="157">
        <f t="shared" ca="1" si="13"/>
        <v>0</v>
      </c>
      <c r="CL9" s="158" t="str">
        <f t="shared" ca="1" si="13"/>
        <v>先生に話す</v>
      </c>
      <c r="CM9" s="157">
        <f t="shared" ca="1" si="13"/>
        <v>0</v>
      </c>
      <c r="CN9" s="157">
        <f t="shared" ca="1" si="13"/>
        <v>0</v>
      </c>
      <c r="CO9" s="157">
        <f t="shared" ca="1" si="13"/>
        <v>0</v>
      </c>
      <c r="CP9" s="157">
        <f t="shared" ca="1" si="13"/>
        <v>0</v>
      </c>
      <c r="CQ9" s="244" t="str">
        <f t="shared" ca="1" si="27"/>
        <v/>
      </c>
      <c r="CR9" s="244" t="str">
        <f t="shared" ca="1" si="14"/>
        <v/>
      </c>
      <c r="CS9" s="244" t="str">
        <f t="shared" ca="1" si="14"/>
        <v/>
      </c>
      <c r="CT9" s="244"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236"/>
      <c r="B10" s="214"/>
      <c r="C10" s="215">
        <v>5</v>
      </c>
      <c r="D10" s="453" t="s">
        <v>108</v>
      </c>
      <c r="E10" s="454"/>
      <c r="F10" s="454"/>
      <c r="G10" s="454"/>
      <c r="H10" s="454"/>
      <c r="I10" s="454"/>
      <c r="J10" s="454"/>
      <c r="K10" s="455"/>
      <c r="L10" s="216"/>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8"/>
      <c r="AK10" s="219"/>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20"/>
      <c r="BJ10" s="221">
        <f t="shared" si="15"/>
        <v>0</v>
      </c>
      <c r="BK10" s="222">
        <f t="shared" si="6"/>
        <v>0</v>
      </c>
      <c r="BL10" s="222">
        <f t="shared" si="6"/>
        <v>0</v>
      </c>
      <c r="BM10" s="223">
        <f t="shared" si="6"/>
        <v>0</v>
      </c>
      <c r="BN10" s="224">
        <f t="shared" si="16"/>
        <v>0</v>
      </c>
      <c r="BO10" s="225">
        <f t="shared" si="7"/>
        <v>0</v>
      </c>
      <c r="BP10" s="225">
        <f t="shared" si="7"/>
        <v>0</v>
      </c>
      <c r="BQ10" s="226">
        <f t="shared" si="7"/>
        <v>0</v>
      </c>
      <c r="BR10" s="227">
        <f t="shared" si="17"/>
        <v>0</v>
      </c>
      <c r="BS10" s="228">
        <f t="shared" si="18"/>
        <v>0</v>
      </c>
      <c r="BT10" s="228">
        <f t="shared" si="19"/>
        <v>0</v>
      </c>
      <c r="BU10" s="229">
        <f t="shared" si="20"/>
        <v>0</v>
      </c>
      <c r="BV10" s="230">
        <f t="shared" si="9"/>
        <v>0</v>
      </c>
      <c r="BW10" s="231" t="str">
        <f t="shared" si="21"/>
        <v/>
      </c>
      <c r="BX10" s="232" t="str">
        <f t="shared" si="22"/>
        <v/>
      </c>
      <c r="BY10" s="282" t="str">
        <f t="shared" si="23"/>
        <v/>
      </c>
      <c r="BZ10" s="233"/>
      <c r="CA10" s="234"/>
      <c r="CB10" s="238" t="str">
        <f t="shared" si="24"/>
        <v/>
      </c>
      <c r="CC10" s="4"/>
      <c r="CD10" s="4">
        <f t="shared" si="25"/>
        <v>5</v>
      </c>
      <c r="CE10" s="4">
        <f t="shared" si="26"/>
        <v>0</v>
      </c>
      <c r="CF10" s="4">
        <f t="shared" si="10"/>
        <v>1</v>
      </c>
      <c r="CG10" s="4">
        <f t="shared" ca="1" si="11"/>
        <v>5</v>
      </c>
      <c r="CH10" s="159">
        <v>5</v>
      </c>
      <c r="CI10" s="157">
        <f t="shared" si="12"/>
        <v>1</v>
      </c>
      <c r="CJ10" s="157">
        <f t="shared" ca="1" si="13"/>
        <v>5</v>
      </c>
      <c r="CK10" s="157">
        <f t="shared" ca="1" si="13"/>
        <v>0</v>
      </c>
      <c r="CL10" s="158" t="str">
        <f t="shared" ca="1" si="13"/>
        <v>しんこきゅうする</v>
      </c>
      <c r="CM10" s="157">
        <f t="shared" ca="1" si="13"/>
        <v>0</v>
      </c>
      <c r="CN10" s="157">
        <f t="shared" ca="1" si="13"/>
        <v>0</v>
      </c>
      <c r="CO10" s="157">
        <f t="shared" ca="1" si="13"/>
        <v>0</v>
      </c>
      <c r="CP10" s="157">
        <f t="shared" ca="1" si="13"/>
        <v>0</v>
      </c>
      <c r="CQ10" s="244" t="str">
        <f t="shared" ca="1" si="27"/>
        <v/>
      </c>
      <c r="CR10" s="244" t="str">
        <f t="shared" ca="1" si="14"/>
        <v/>
      </c>
      <c r="CS10" s="244" t="str">
        <f t="shared" ca="1" si="14"/>
        <v/>
      </c>
      <c r="CT10" s="244"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83"/>
      <c r="B11" s="184"/>
      <c r="C11" s="185">
        <v>6</v>
      </c>
      <c r="D11" s="444" t="s">
        <v>25</v>
      </c>
      <c r="E11" s="445"/>
      <c r="F11" s="445"/>
      <c r="G11" s="445"/>
      <c r="H11" s="445"/>
      <c r="I11" s="445"/>
      <c r="J11" s="445"/>
      <c r="K11" s="446"/>
      <c r="L11" s="186"/>
      <c r="M11" s="11"/>
      <c r="N11" s="11"/>
      <c r="O11" s="11"/>
      <c r="P11" s="11"/>
      <c r="Q11" s="11"/>
      <c r="R11" s="11"/>
      <c r="S11" s="11"/>
      <c r="T11" s="11"/>
      <c r="U11" s="11"/>
      <c r="V11" s="11"/>
      <c r="W11" s="11"/>
      <c r="X11" s="11"/>
      <c r="Y11" s="11"/>
      <c r="Z11" s="11"/>
      <c r="AA11" s="11"/>
      <c r="AB11" s="11"/>
      <c r="AC11" s="11"/>
      <c r="AD11" s="11"/>
      <c r="AE11" s="11"/>
      <c r="AF11" s="11"/>
      <c r="AG11" s="11"/>
      <c r="AH11" s="11"/>
      <c r="AI11" s="11"/>
      <c r="AJ11" s="12"/>
      <c r="AK11" s="6"/>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3"/>
      <c r="BJ11" s="84">
        <f t="shared" si="15"/>
        <v>0</v>
      </c>
      <c r="BK11" s="85">
        <f t="shared" si="6"/>
        <v>0</v>
      </c>
      <c r="BL11" s="85">
        <f t="shared" si="6"/>
        <v>0</v>
      </c>
      <c r="BM11" s="86">
        <f t="shared" si="6"/>
        <v>0</v>
      </c>
      <c r="BN11" s="87">
        <f t="shared" si="16"/>
        <v>0</v>
      </c>
      <c r="BO11" s="88">
        <f t="shared" si="7"/>
        <v>0</v>
      </c>
      <c r="BP11" s="88">
        <f t="shared" si="7"/>
        <v>0</v>
      </c>
      <c r="BQ11" s="89">
        <f t="shared" si="7"/>
        <v>0</v>
      </c>
      <c r="BR11" s="101">
        <f t="shared" si="17"/>
        <v>0</v>
      </c>
      <c r="BS11" s="102">
        <f t="shared" si="18"/>
        <v>0</v>
      </c>
      <c r="BT11" s="102">
        <f t="shared" si="19"/>
        <v>0</v>
      </c>
      <c r="BU11" s="103">
        <f t="shared" si="20"/>
        <v>0</v>
      </c>
      <c r="BV11" s="187">
        <f t="shared" si="9"/>
        <v>0</v>
      </c>
      <c r="BW11" s="188" t="str">
        <f t="shared" si="21"/>
        <v/>
      </c>
      <c r="BX11" s="189" t="str">
        <f t="shared" si="22"/>
        <v/>
      </c>
      <c r="BY11" s="283" t="str">
        <f t="shared" si="23"/>
        <v/>
      </c>
      <c r="BZ11" s="190"/>
      <c r="CA11" s="191"/>
      <c r="CB11" s="192" t="str">
        <f t="shared" si="24"/>
        <v/>
      </c>
      <c r="CC11" s="4"/>
      <c r="CD11" s="4">
        <f t="shared" si="25"/>
        <v>6</v>
      </c>
      <c r="CE11" s="4">
        <f t="shared" si="26"/>
        <v>0</v>
      </c>
      <c r="CF11" s="4">
        <f t="shared" si="10"/>
        <v>1</v>
      </c>
      <c r="CG11" s="4">
        <f t="shared" ca="1" si="11"/>
        <v>6</v>
      </c>
      <c r="CH11" s="159">
        <v>6</v>
      </c>
      <c r="CI11" s="157">
        <f t="shared" si="12"/>
        <v>1</v>
      </c>
      <c r="CJ11" s="157">
        <f t="shared" ca="1" si="13"/>
        <v>6</v>
      </c>
      <c r="CK11" s="157">
        <f t="shared" ca="1" si="13"/>
        <v>0</v>
      </c>
      <c r="CL11" s="158" t="str">
        <f t="shared" ca="1" si="13"/>
        <v>物に八つ当たりする</v>
      </c>
      <c r="CM11" s="157">
        <f t="shared" ca="1" si="13"/>
        <v>0</v>
      </c>
      <c r="CN11" s="157">
        <f t="shared" ca="1" si="13"/>
        <v>0</v>
      </c>
      <c r="CO11" s="157">
        <f t="shared" ca="1" si="13"/>
        <v>0</v>
      </c>
      <c r="CP11" s="157">
        <f t="shared" ca="1" si="13"/>
        <v>0</v>
      </c>
      <c r="CQ11" s="244" t="str">
        <f t="shared" ca="1" si="27"/>
        <v/>
      </c>
      <c r="CR11" s="244" t="str">
        <f t="shared" ca="1" si="14"/>
        <v/>
      </c>
      <c r="CS11" s="244" t="str">
        <f t="shared" ca="1" si="14"/>
        <v/>
      </c>
      <c r="CT11" s="244"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6"/>
      <c r="B12" s="127"/>
      <c r="C12" s="130">
        <v>7</v>
      </c>
      <c r="D12" s="450" t="s">
        <v>26</v>
      </c>
      <c r="E12" s="451"/>
      <c r="F12" s="451"/>
      <c r="G12" s="451"/>
      <c r="H12" s="451"/>
      <c r="I12" s="451"/>
      <c r="J12" s="451"/>
      <c r="K12" s="452"/>
      <c r="L12" s="137"/>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4">
        <f t="shared" si="9"/>
        <v>0</v>
      </c>
      <c r="BW12" s="138" t="str">
        <f t="shared" si="21"/>
        <v/>
      </c>
      <c r="BX12" s="139" t="str">
        <f t="shared" si="22"/>
        <v/>
      </c>
      <c r="BY12" s="279" t="str">
        <f t="shared" si="23"/>
        <v/>
      </c>
      <c r="BZ12" s="140"/>
      <c r="CA12" s="141"/>
      <c r="CB12" s="142" t="str">
        <f t="shared" si="24"/>
        <v/>
      </c>
      <c r="CC12" s="4"/>
      <c r="CD12" s="4">
        <f t="shared" si="25"/>
        <v>7</v>
      </c>
      <c r="CE12" s="4">
        <f t="shared" si="26"/>
        <v>0</v>
      </c>
      <c r="CF12" s="4">
        <f t="shared" si="10"/>
        <v>1</v>
      </c>
      <c r="CG12" s="4">
        <f t="shared" ca="1" si="11"/>
        <v>7</v>
      </c>
      <c r="CH12" s="159">
        <v>7</v>
      </c>
      <c r="CI12" s="157">
        <f t="shared" si="12"/>
        <v>1</v>
      </c>
      <c r="CJ12" s="157">
        <f t="shared" ca="1" si="13"/>
        <v>7</v>
      </c>
      <c r="CK12" s="157">
        <f t="shared" ca="1" si="13"/>
        <v>0</v>
      </c>
      <c r="CL12" s="158" t="str">
        <f t="shared" ca="1" si="13"/>
        <v>人に八つ当たりする</v>
      </c>
      <c r="CM12" s="157">
        <f t="shared" ca="1" si="13"/>
        <v>0</v>
      </c>
      <c r="CN12" s="157">
        <f t="shared" ca="1" si="13"/>
        <v>0</v>
      </c>
      <c r="CO12" s="157">
        <f t="shared" ca="1" si="13"/>
        <v>0</v>
      </c>
      <c r="CP12" s="157">
        <f t="shared" ca="1" si="13"/>
        <v>0</v>
      </c>
      <c r="CQ12" s="244" t="str">
        <f t="shared" ca="1" si="27"/>
        <v/>
      </c>
      <c r="CR12" s="244" t="str">
        <f t="shared" ca="1" si="14"/>
        <v/>
      </c>
      <c r="CS12" s="244" t="str">
        <f t="shared" ca="1" si="14"/>
        <v/>
      </c>
      <c r="CT12" s="244"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6"/>
      <c r="B13" s="127"/>
      <c r="C13" s="130">
        <v>8</v>
      </c>
      <c r="D13" s="450" t="s">
        <v>109</v>
      </c>
      <c r="E13" s="451"/>
      <c r="F13" s="451"/>
      <c r="G13" s="451"/>
      <c r="H13" s="451"/>
      <c r="I13" s="451"/>
      <c r="J13" s="451"/>
      <c r="K13" s="452"/>
      <c r="L13" s="137"/>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4">
        <f t="shared" si="9"/>
        <v>0</v>
      </c>
      <c r="BW13" s="138" t="str">
        <f t="shared" si="21"/>
        <v/>
      </c>
      <c r="BX13" s="139" t="str">
        <f t="shared" si="22"/>
        <v/>
      </c>
      <c r="BY13" s="279" t="str">
        <f t="shared" si="23"/>
        <v/>
      </c>
      <c r="BZ13" s="140"/>
      <c r="CA13" s="141"/>
      <c r="CB13" s="142" t="str">
        <f t="shared" si="24"/>
        <v/>
      </c>
      <c r="CC13" s="4"/>
      <c r="CD13" s="4">
        <f t="shared" si="25"/>
        <v>8</v>
      </c>
      <c r="CE13" s="4">
        <f t="shared" si="26"/>
        <v>0</v>
      </c>
      <c r="CF13" s="4">
        <f t="shared" si="10"/>
        <v>1</v>
      </c>
      <c r="CG13" s="4">
        <f t="shared" ca="1" si="11"/>
        <v>8</v>
      </c>
      <c r="CH13" s="159">
        <v>8</v>
      </c>
      <c r="CI13" s="157">
        <f t="shared" si="12"/>
        <v>1</v>
      </c>
      <c r="CJ13" s="157">
        <f t="shared" ca="1" si="13"/>
        <v>8</v>
      </c>
      <c r="CK13" s="157">
        <f t="shared" ca="1" si="13"/>
        <v>0</v>
      </c>
      <c r="CL13" s="158" t="str">
        <f t="shared" ca="1" si="13"/>
        <v>がまんする</v>
      </c>
      <c r="CM13" s="157">
        <f t="shared" ca="1" si="13"/>
        <v>0</v>
      </c>
      <c r="CN13" s="157">
        <f t="shared" ca="1" si="13"/>
        <v>0</v>
      </c>
      <c r="CO13" s="157">
        <f t="shared" ca="1" si="13"/>
        <v>0</v>
      </c>
      <c r="CP13" s="157">
        <f t="shared" ca="1" si="13"/>
        <v>0</v>
      </c>
      <c r="CQ13" s="244" t="str">
        <f t="shared" ca="1" si="27"/>
        <v/>
      </c>
      <c r="CR13" s="244" t="str">
        <f t="shared" ca="1" si="14"/>
        <v/>
      </c>
      <c r="CS13" s="244" t="str">
        <f t="shared" ca="1" si="14"/>
        <v/>
      </c>
      <c r="CT13" s="244"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9"/>
      <c r="B14" s="127"/>
      <c r="C14" s="130">
        <v>9</v>
      </c>
      <c r="D14" s="450" t="s">
        <v>27</v>
      </c>
      <c r="E14" s="451"/>
      <c r="F14" s="451"/>
      <c r="G14" s="451"/>
      <c r="H14" s="451"/>
      <c r="I14" s="451"/>
      <c r="J14" s="451"/>
      <c r="K14" s="452"/>
      <c r="L14" s="137"/>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4">
        <f t="shared" si="9"/>
        <v>0</v>
      </c>
      <c r="BW14" s="138" t="str">
        <f t="shared" si="21"/>
        <v/>
      </c>
      <c r="BX14" s="139" t="str">
        <f t="shared" si="22"/>
        <v/>
      </c>
      <c r="BY14" s="279" t="str">
        <f t="shared" si="23"/>
        <v/>
      </c>
      <c r="BZ14" s="140"/>
      <c r="CA14" s="141"/>
      <c r="CB14" s="142" t="str">
        <f t="shared" si="24"/>
        <v/>
      </c>
      <c r="CC14" s="4"/>
      <c r="CD14" s="4">
        <f t="shared" si="25"/>
        <v>9</v>
      </c>
      <c r="CE14" s="4">
        <f t="shared" si="26"/>
        <v>0</v>
      </c>
      <c r="CF14" s="4">
        <f t="shared" si="10"/>
        <v>1</v>
      </c>
      <c r="CG14" s="4">
        <f t="shared" ca="1" si="11"/>
        <v>9</v>
      </c>
      <c r="CH14" s="159">
        <v>9</v>
      </c>
      <c r="CI14" s="157">
        <f t="shared" si="12"/>
        <v>1</v>
      </c>
      <c r="CJ14" s="157">
        <f t="shared" ca="1" si="13"/>
        <v>9</v>
      </c>
      <c r="CK14" s="157">
        <f t="shared" ca="1" si="13"/>
        <v>0</v>
      </c>
      <c r="CL14" s="158" t="str">
        <f t="shared" ca="1" si="13"/>
        <v>大声を出す</v>
      </c>
      <c r="CM14" s="157">
        <f t="shared" ca="1" si="13"/>
        <v>0</v>
      </c>
      <c r="CN14" s="157">
        <f t="shared" ca="1" si="13"/>
        <v>0</v>
      </c>
      <c r="CO14" s="157">
        <f t="shared" ca="1" si="13"/>
        <v>0</v>
      </c>
      <c r="CP14" s="157">
        <f t="shared" ca="1" si="13"/>
        <v>0</v>
      </c>
      <c r="CQ14" s="244" t="str">
        <f t="shared" ca="1" si="27"/>
        <v/>
      </c>
      <c r="CR14" s="244" t="str">
        <f t="shared" ca="1" si="14"/>
        <v/>
      </c>
      <c r="CS14" s="244" t="str">
        <f t="shared" ca="1" si="14"/>
        <v/>
      </c>
      <c r="CT14" s="244"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236"/>
      <c r="B15" s="214"/>
      <c r="C15" s="237">
        <v>10</v>
      </c>
      <c r="D15" s="453" t="s">
        <v>28</v>
      </c>
      <c r="E15" s="454"/>
      <c r="F15" s="454"/>
      <c r="G15" s="454"/>
      <c r="H15" s="454"/>
      <c r="I15" s="454"/>
      <c r="J15" s="454"/>
      <c r="K15" s="455"/>
      <c r="L15" s="216"/>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8"/>
      <c r="AK15" s="219"/>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20"/>
      <c r="BJ15" s="221">
        <f t="shared" si="15"/>
        <v>0</v>
      </c>
      <c r="BK15" s="222">
        <f t="shared" si="6"/>
        <v>0</v>
      </c>
      <c r="BL15" s="222">
        <f t="shared" si="6"/>
        <v>0</v>
      </c>
      <c r="BM15" s="223">
        <f t="shared" si="6"/>
        <v>0</v>
      </c>
      <c r="BN15" s="224">
        <f t="shared" si="16"/>
        <v>0</v>
      </c>
      <c r="BO15" s="225">
        <f t="shared" si="7"/>
        <v>0</v>
      </c>
      <c r="BP15" s="225">
        <f t="shared" si="7"/>
        <v>0</v>
      </c>
      <c r="BQ15" s="226">
        <f t="shared" si="7"/>
        <v>0</v>
      </c>
      <c r="BR15" s="227">
        <f t="shared" si="17"/>
        <v>0</v>
      </c>
      <c r="BS15" s="228">
        <f t="shared" si="18"/>
        <v>0</v>
      </c>
      <c r="BT15" s="228">
        <f t="shared" si="19"/>
        <v>0</v>
      </c>
      <c r="BU15" s="229">
        <f t="shared" si="20"/>
        <v>0</v>
      </c>
      <c r="BV15" s="230">
        <f t="shared" si="9"/>
        <v>0</v>
      </c>
      <c r="BW15" s="231" t="str">
        <f t="shared" si="21"/>
        <v/>
      </c>
      <c r="BX15" s="232" t="str">
        <f t="shared" si="22"/>
        <v/>
      </c>
      <c r="BY15" s="282" t="str">
        <f t="shared" si="23"/>
        <v/>
      </c>
      <c r="BZ15" s="233"/>
      <c r="CA15" s="234"/>
      <c r="CB15" s="238" t="str">
        <f t="shared" si="24"/>
        <v/>
      </c>
      <c r="CC15" s="4"/>
      <c r="CD15" s="4">
        <f t="shared" si="25"/>
        <v>10</v>
      </c>
      <c r="CE15" s="4">
        <f t="shared" si="26"/>
        <v>0</v>
      </c>
      <c r="CF15" s="4">
        <f t="shared" si="10"/>
        <v>1</v>
      </c>
      <c r="CG15" s="4">
        <f t="shared" ca="1" si="11"/>
        <v>10</v>
      </c>
      <c r="CH15" s="159">
        <v>10</v>
      </c>
      <c r="CI15" s="157">
        <f t="shared" si="12"/>
        <v>1</v>
      </c>
      <c r="CJ15" s="157">
        <f t="shared" ca="1" si="13"/>
        <v>10</v>
      </c>
      <c r="CK15" s="157">
        <f t="shared" ca="1" si="13"/>
        <v>0</v>
      </c>
      <c r="CL15" s="158" t="str">
        <f t="shared" ca="1" si="13"/>
        <v>運動などで　からだを動かす</v>
      </c>
      <c r="CM15" s="157">
        <f t="shared" ca="1" si="13"/>
        <v>0</v>
      </c>
      <c r="CN15" s="157">
        <f t="shared" ca="1" si="13"/>
        <v>0</v>
      </c>
      <c r="CO15" s="157">
        <f t="shared" ca="1" si="13"/>
        <v>0</v>
      </c>
      <c r="CP15" s="157">
        <f t="shared" ca="1" si="13"/>
        <v>0</v>
      </c>
      <c r="CQ15" s="244" t="str">
        <f t="shared" ca="1" si="27"/>
        <v/>
      </c>
      <c r="CR15" s="244" t="str">
        <f t="shared" ca="1" si="14"/>
        <v/>
      </c>
      <c r="CS15" s="244" t="str">
        <f t="shared" ca="1" si="14"/>
        <v/>
      </c>
      <c r="CT15" s="244"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235"/>
      <c r="B16" s="184"/>
      <c r="C16" s="185">
        <v>11</v>
      </c>
      <c r="D16" s="444" t="s">
        <v>29</v>
      </c>
      <c r="E16" s="445"/>
      <c r="F16" s="445"/>
      <c r="G16" s="445"/>
      <c r="H16" s="445"/>
      <c r="I16" s="445"/>
      <c r="J16" s="445"/>
      <c r="K16" s="446"/>
      <c r="L16" s="186"/>
      <c r="M16" s="11"/>
      <c r="N16" s="11"/>
      <c r="O16" s="11"/>
      <c r="P16" s="11"/>
      <c r="Q16" s="11"/>
      <c r="R16" s="11"/>
      <c r="S16" s="11"/>
      <c r="T16" s="11"/>
      <c r="U16" s="11"/>
      <c r="V16" s="11"/>
      <c r="W16" s="11"/>
      <c r="X16" s="11"/>
      <c r="Y16" s="11"/>
      <c r="Z16" s="11"/>
      <c r="AA16" s="11"/>
      <c r="AB16" s="11"/>
      <c r="AC16" s="11"/>
      <c r="AD16" s="11"/>
      <c r="AE16" s="11"/>
      <c r="AF16" s="11"/>
      <c r="AG16" s="11"/>
      <c r="AH16" s="11"/>
      <c r="AI16" s="11"/>
      <c r="AJ16" s="12"/>
      <c r="AK16" s="6"/>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3"/>
      <c r="BJ16" s="84">
        <f t="shared" si="15"/>
        <v>0</v>
      </c>
      <c r="BK16" s="85">
        <f t="shared" si="6"/>
        <v>0</v>
      </c>
      <c r="BL16" s="85">
        <f t="shared" si="6"/>
        <v>0</v>
      </c>
      <c r="BM16" s="86">
        <f t="shared" si="6"/>
        <v>0</v>
      </c>
      <c r="BN16" s="87">
        <f t="shared" si="16"/>
        <v>0</v>
      </c>
      <c r="BO16" s="88">
        <f t="shared" si="7"/>
        <v>0</v>
      </c>
      <c r="BP16" s="88">
        <f t="shared" si="7"/>
        <v>0</v>
      </c>
      <c r="BQ16" s="89">
        <f t="shared" si="7"/>
        <v>0</v>
      </c>
      <c r="BR16" s="101">
        <f t="shared" si="17"/>
        <v>0</v>
      </c>
      <c r="BS16" s="102">
        <f t="shared" si="18"/>
        <v>0</v>
      </c>
      <c r="BT16" s="102">
        <f t="shared" si="19"/>
        <v>0</v>
      </c>
      <c r="BU16" s="103">
        <f t="shared" si="20"/>
        <v>0</v>
      </c>
      <c r="BV16" s="187">
        <f t="shared" si="9"/>
        <v>0</v>
      </c>
      <c r="BW16" s="188" t="str">
        <f t="shared" si="21"/>
        <v/>
      </c>
      <c r="BX16" s="189" t="str">
        <f t="shared" si="22"/>
        <v/>
      </c>
      <c r="BY16" s="283" t="str">
        <f t="shared" si="23"/>
        <v/>
      </c>
      <c r="BZ16" s="190"/>
      <c r="CA16" s="191"/>
      <c r="CB16" s="192" t="str">
        <f t="shared" si="24"/>
        <v/>
      </c>
      <c r="CC16" s="4"/>
      <c r="CD16" s="4">
        <f t="shared" si="25"/>
        <v>11</v>
      </c>
      <c r="CE16" s="4">
        <f t="shared" si="26"/>
        <v>0</v>
      </c>
      <c r="CF16" s="4">
        <f t="shared" si="10"/>
        <v>1</v>
      </c>
      <c r="CG16" s="4">
        <f t="shared" ca="1" si="11"/>
        <v>11</v>
      </c>
      <c r="CH16" s="159">
        <v>11</v>
      </c>
      <c r="CI16" s="157">
        <f t="shared" si="12"/>
        <v>1</v>
      </c>
      <c r="CJ16" s="157">
        <f t="shared" ref="CJ16:CP25" ca="1" si="28">IFERROR(INDEX(INDIRECT(CJ$4),MATCH($CH16,強制順位,0),1),"")</f>
        <v>11</v>
      </c>
      <c r="CK16" s="157">
        <f t="shared" ca="1" si="28"/>
        <v>0</v>
      </c>
      <c r="CL16" s="158" t="str">
        <f t="shared" ca="1" si="28"/>
        <v>かたやゆびの力をぬいて　リラックスする</v>
      </c>
      <c r="CM16" s="157">
        <f t="shared" ca="1" si="28"/>
        <v>0</v>
      </c>
      <c r="CN16" s="157">
        <f t="shared" ca="1" si="28"/>
        <v>0</v>
      </c>
      <c r="CO16" s="157">
        <f t="shared" ca="1" si="28"/>
        <v>0</v>
      </c>
      <c r="CP16" s="157">
        <f t="shared" ca="1" si="28"/>
        <v>0</v>
      </c>
      <c r="CQ16" s="244" t="str">
        <f t="shared" ca="1" si="27"/>
        <v/>
      </c>
      <c r="CR16" s="244" t="str">
        <f t="shared" ca="1" si="14"/>
        <v/>
      </c>
      <c r="CS16" s="244" t="str">
        <f t="shared" ca="1" si="14"/>
        <v/>
      </c>
      <c r="CT16" s="244"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6"/>
      <c r="B17" s="127"/>
      <c r="C17" s="130">
        <v>12</v>
      </c>
      <c r="D17" s="450" t="s">
        <v>30</v>
      </c>
      <c r="E17" s="451"/>
      <c r="F17" s="451"/>
      <c r="G17" s="451"/>
      <c r="H17" s="451"/>
      <c r="I17" s="451"/>
      <c r="J17" s="451"/>
      <c r="K17" s="452"/>
      <c r="L17" s="137"/>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4">
        <f t="shared" si="9"/>
        <v>0</v>
      </c>
      <c r="BW17" s="138" t="str">
        <f t="shared" si="21"/>
        <v/>
      </c>
      <c r="BX17" s="139" t="str">
        <f t="shared" si="22"/>
        <v/>
      </c>
      <c r="BY17" s="279" t="str">
        <f t="shared" si="23"/>
        <v/>
      </c>
      <c r="BZ17" s="140"/>
      <c r="CA17" s="141"/>
      <c r="CB17" s="142" t="str">
        <f t="shared" si="24"/>
        <v/>
      </c>
      <c r="CC17" s="4"/>
      <c r="CD17" s="4">
        <f t="shared" si="25"/>
        <v>12</v>
      </c>
      <c r="CE17" s="4">
        <f t="shared" si="26"/>
        <v>0</v>
      </c>
      <c r="CF17" s="4">
        <f t="shared" si="10"/>
        <v>1</v>
      </c>
      <c r="CG17" s="4">
        <f t="shared" ca="1" si="11"/>
        <v>12</v>
      </c>
      <c r="CH17" s="159">
        <v>12</v>
      </c>
      <c r="CI17" s="157">
        <f t="shared" si="12"/>
        <v>1</v>
      </c>
      <c r="CJ17" s="157">
        <f t="shared" ca="1" si="28"/>
        <v>12</v>
      </c>
      <c r="CK17" s="157">
        <f t="shared" ca="1" si="28"/>
        <v>0</v>
      </c>
      <c r="CL17" s="158" t="str">
        <f t="shared" ca="1" si="28"/>
        <v>自分をきずつける（かみをぬく、つねる　など）</v>
      </c>
      <c r="CM17" s="157">
        <f t="shared" ca="1" si="28"/>
        <v>0</v>
      </c>
      <c r="CN17" s="157">
        <f t="shared" ca="1" si="28"/>
        <v>0</v>
      </c>
      <c r="CO17" s="157">
        <f t="shared" ca="1" si="28"/>
        <v>0</v>
      </c>
      <c r="CP17" s="157">
        <f t="shared" ca="1" si="28"/>
        <v>0</v>
      </c>
      <c r="CQ17" s="244" t="str">
        <f t="shared" ca="1" si="27"/>
        <v/>
      </c>
      <c r="CR17" s="244" t="str">
        <f t="shared" ca="1" si="14"/>
        <v/>
      </c>
      <c r="CS17" s="244" t="str">
        <f t="shared" ca="1" si="14"/>
        <v/>
      </c>
      <c r="CT17" s="244" t="str">
        <f t="shared" ca="1" si="14"/>
        <v/>
      </c>
      <c r="JA17" s="5"/>
      <c r="JB17" s="4"/>
    </row>
    <row r="18" spans="1:262" s="1" customFormat="1" ht="39" customHeight="1">
      <c r="A18" s="126"/>
      <c r="B18" s="127"/>
      <c r="C18" s="130">
        <v>13</v>
      </c>
      <c r="D18" s="450" t="s">
        <v>31</v>
      </c>
      <c r="E18" s="451"/>
      <c r="F18" s="451"/>
      <c r="G18" s="451"/>
      <c r="H18" s="451"/>
      <c r="I18" s="451"/>
      <c r="J18" s="451"/>
      <c r="K18" s="452"/>
      <c r="L18" s="137"/>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4">
        <f t="shared" si="9"/>
        <v>0</v>
      </c>
      <c r="BW18" s="138" t="str">
        <f t="shared" si="21"/>
        <v/>
      </c>
      <c r="BX18" s="139" t="str">
        <f t="shared" si="22"/>
        <v/>
      </c>
      <c r="BY18" s="279" t="str">
        <f t="shared" si="23"/>
        <v/>
      </c>
      <c r="BZ18" s="140"/>
      <c r="CA18" s="141"/>
      <c r="CB18" s="142" t="str">
        <f t="shared" si="24"/>
        <v/>
      </c>
      <c r="CC18" s="4"/>
      <c r="CD18" s="4">
        <f t="shared" si="25"/>
        <v>13</v>
      </c>
      <c r="CE18" s="4">
        <f t="shared" si="26"/>
        <v>0</v>
      </c>
      <c r="CF18" s="4">
        <f t="shared" si="10"/>
        <v>1</v>
      </c>
      <c r="CG18" s="4">
        <f t="shared" ca="1" si="11"/>
        <v>13</v>
      </c>
      <c r="CH18" s="159">
        <v>13</v>
      </c>
      <c r="CI18" s="157">
        <f t="shared" si="12"/>
        <v>1</v>
      </c>
      <c r="CJ18" s="157">
        <f t="shared" ca="1" si="28"/>
        <v>13</v>
      </c>
      <c r="CK18" s="157">
        <f t="shared" ca="1" si="28"/>
        <v>0</v>
      </c>
      <c r="CL18" s="158" t="str">
        <f t="shared" ca="1" si="28"/>
        <v>あばれる</v>
      </c>
      <c r="CM18" s="157">
        <f t="shared" ca="1" si="28"/>
        <v>0</v>
      </c>
      <c r="CN18" s="157">
        <f t="shared" ca="1" si="28"/>
        <v>0</v>
      </c>
      <c r="CO18" s="157">
        <f t="shared" ca="1" si="28"/>
        <v>0</v>
      </c>
      <c r="CP18" s="157">
        <f t="shared" ca="1" si="28"/>
        <v>0</v>
      </c>
      <c r="CQ18" s="244" t="str">
        <f t="shared" ca="1" si="27"/>
        <v/>
      </c>
      <c r="CR18" s="244" t="str">
        <f t="shared" ca="1" si="14"/>
        <v/>
      </c>
      <c r="CS18" s="244" t="str">
        <f t="shared" ca="1" si="14"/>
        <v/>
      </c>
      <c r="CT18" s="244" t="str">
        <f t="shared" ca="1" si="14"/>
        <v/>
      </c>
      <c r="JA18" s="5"/>
      <c r="JB18" s="4"/>
    </row>
    <row r="19" spans="1:262" s="1" customFormat="1" ht="39" customHeight="1">
      <c r="A19" s="126"/>
      <c r="B19" s="127"/>
      <c r="C19" s="130">
        <v>14</v>
      </c>
      <c r="D19" s="450" t="s">
        <v>32</v>
      </c>
      <c r="E19" s="451"/>
      <c r="F19" s="451"/>
      <c r="G19" s="451"/>
      <c r="H19" s="451"/>
      <c r="I19" s="451"/>
      <c r="J19" s="451"/>
      <c r="K19" s="452"/>
      <c r="L19" s="137"/>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4">
        <f t="shared" si="9"/>
        <v>0</v>
      </c>
      <c r="BW19" s="138" t="str">
        <f t="shared" si="21"/>
        <v/>
      </c>
      <c r="BX19" s="139" t="str">
        <f t="shared" si="22"/>
        <v/>
      </c>
      <c r="BY19" s="279" t="str">
        <f t="shared" si="23"/>
        <v/>
      </c>
      <c r="BZ19" s="140"/>
      <c r="CA19" s="141"/>
      <c r="CB19" s="142" t="str">
        <f t="shared" si="24"/>
        <v/>
      </c>
      <c r="CC19" s="4"/>
      <c r="CD19" s="4">
        <f t="shared" si="25"/>
        <v>14</v>
      </c>
      <c r="CE19" s="4">
        <f t="shared" si="26"/>
        <v>0</v>
      </c>
      <c r="CF19" s="4">
        <f t="shared" si="10"/>
        <v>1</v>
      </c>
      <c r="CG19" s="4">
        <f t="shared" ca="1" si="11"/>
        <v>14</v>
      </c>
      <c r="CH19" s="159">
        <v>14</v>
      </c>
      <c r="CI19" s="157">
        <f t="shared" si="12"/>
        <v>1</v>
      </c>
      <c r="CJ19" s="157">
        <f t="shared" ca="1" si="28"/>
        <v>14</v>
      </c>
      <c r="CK19" s="157">
        <f t="shared" ca="1" si="28"/>
        <v>0</v>
      </c>
      <c r="CL19" s="158" t="str">
        <f t="shared" ca="1" si="28"/>
        <v>これからどうするかを　考える</v>
      </c>
      <c r="CM19" s="157">
        <f t="shared" ca="1" si="28"/>
        <v>0</v>
      </c>
      <c r="CN19" s="157">
        <f t="shared" ca="1" si="28"/>
        <v>0</v>
      </c>
      <c r="CO19" s="157">
        <f t="shared" ca="1" si="28"/>
        <v>0</v>
      </c>
      <c r="CP19" s="157">
        <f t="shared" ca="1" si="28"/>
        <v>0</v>
      </c>
      <c r="CQ19" s="244" t="str">
        <f t="shared" ca="1" si="27"/>
        <v/>
      </c>
      <c r="CR19" s="244" t="str">
        <f t="shared" ca="1" si="14"/>
        <v/>
      </c>
      <c r="CS19" s="244" t="str">
        <f t="shared" ca="1" si="14"/>
        <v/>
      </c>
      <c r="CT19" s="244" t="str">
        <f t="shared" ca="1" si="14"/>
        <v/>
      </c>
      <c r="JA19" s="5"/>
      <c r="JB19" s="4"/>
    </row>
    <row r="20" spans="1:262" s="1" customFormat="1" ht="39" customHeight="1">
      <c r="A20" s="236"/>
      <c r="B20" s="214"/>
      <c r="C20" s="237">
        <v>15</v>
      </c>
      <c r="D20" s="453" t="s">
        <v>33</v>
      </c>
      <c r="E20" s="454"/>
      <c r="F20" s="454"/>
      <c r="G20" s="454"/>
      <c r="H20" s="454"/>
      <c r="I20" s="454"/>
      <c r="J20" s="454"/>
      <c r="K20" s="455"/>
      <c r="L20" s="216"/>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8"/>
      <c r="AK20" s="219"/>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20"/>
      <c r="BJ20" s="221">
        <f t="shared" si="15"/>
        <v>0</v>
      </c>
      <c r="BK20" s="222">
        <f t="shared" si="6"/>
        <v>0</v>
      </c>
      <c r="BL20" s="222">
        <f t="shared" si="6"/>
        <v>0</v>
      </c>
      <c r="BM20" s="223">
        <f t="shared" si="6"/>
        <v>0</v>
      </c>
      <c r="BN20" s="224">
        <f t="shared" si="16"/>
        <v>0</v>
      </c>
      <c r="BO20" s="225">
        <f t="shared" si="7"/>
        <v>0</v>
      </c>
      <c r="BP20" s="225">
        <f t="shared" si="7"/>
        <v>0</v>
      </c>
      <c r="BQ20" s="226">
        <f t="shared" si="7"/>
        <v>0</v>
      </c>
      <c r="BR20" s="227">
        <f t="shared" si="17"/>
        <v>0</v>
      </c>
      <c r="BS20" s="228">
        <f t="shared" si="18"/>
        <v>0</v>
      </c>
      <c r="BT20" s="228">
        <f t="shared" si="19"/>
        <v>0</v>
      </c>
      <c r="BU20" s="229">
        <f t="shared" si="20"/>
        <v>0</v>
      </c>
      <c r="BV20" s="230">
        <f t="shared" si="9"/>
        <v>0</v>
      </c>
      <c r="BW20" s="231" t="str">
        <f t="shared" si="21"/>
        <v/>
      </c>
      <c r="BX20" s="232" t="str">
        <f t="shared" si="22"/>
        <v/>
      </c>
      <c r="BY20" s="282" t="str">
        <f t="shared" si="23"/>
        <v/>
      </c>
      <c r="BZ20" s="233"/>
      <c r="CA20" s="234"/>
      <c r="CB20" s="238" t="str">
        <f t="shared" si="24"/>
        <v/>
      </c>
      <c r="CD20" s="4">
        <f t="shared" si="25"/>
        <v>15</v>
      </c>
      <c r="CE20" s="4">
        <f t="shared" si="26"/>
        <v>0</v>
      </c>
      <c r="CF20" s="4">
        <f t="shared" si="10"/>
        <v>1</v>
      </c>
      <c r="CG20" s="4">
        <f t="shared" ca="1" si="11"/>
        <v>15</v>
      </c>
      <c r="CH20" s="159">
        <v>15</v>
      </c>
      <c r="CI20" s="157">
        <f t="shared" si="12"/>
        <v>1</v>
      </c>
      <c r="CJ20" s="157">
        <f t="shared" ca="1" si="28"/>
        <v>15</v>
      </c>
      <c r="CK20" s="157">
        <f t="shared" ca="1" si="28"/>
        <v>0</v>
      </c>
      <c r="CL20" s="158" t="str">
        <f t="shared" ca="1" si="28"/>
        <v>おちつくように　自分に言い聞かせる</v>
      </c>
      <c r="CM20" s="157">
        <f t="shared" ca="1" si="28"/>
        <v>0</v>
      </c>
      <c r="CN20" s="157">
        <f t="shared" ca="1" si="28"/>
        <v>0</v>
      </c>
      <c r="CO20" s="157">
        <f t="shared" ca="1" si="28"/>
        <v>0</v>
      </c>
      <c r="CP20" s="157">
        <f t="shared" ca="1" si="28"/>
        <v>0</v>
      </c>
      <c r="CQ20" s="244" t="str">
        <f t="shared" ca="1" si="27"/>
        <v/>
      </c>
      <c r="CR20" s="244" t="str">
        <f t="shared" ca="1" si="14"/>
        <v/>
      </c>
      <c r="CS20" s="244" t="str">
        <f t="shared" ca="1" si="14"/>
        <v/>
      </c>
      <c r="CT20" s="244" t="str">
        <f t="shared" ca="1" si="14"/>
        <v/>
      </c>
      <c r="JA20" s="5"/>
      <c r="JB20" s="4"/>
    </row>
    <row r="21" spans="1:262" s="1" customFormat="1" ht="39" customHeight="1">
      <c r="A21" s="235"/>
      <c r="B21" s="184"/>
      <c r="C21" s="185">
        <v>16</v>
      </c>
      <c r="D21" s="444" t="s">
        <v>34</v>
      </c>
      <c r="E21" s="445"/>
      <c r="F21" s="445"/>
      <c r="G21" s="445"/>
      <c r="H21" s="445"/>
      <c r="I21" s="445"/>
      <c r="J21" s="445"/>
      <c r="K21" s="446"/>
      <c r="L21" s="186"/>
      <c r="M21" s="11"/>
      <c r="N21" s="11"/>
      <c r="O21" s="11"/>
      <c r="P21" s="11"/>
      <c r="Q21" s="11"/>
      <c r="R21" s="11"/>
      <c r="S21" s="11"/>
      <c r="T21" s="11"/>
      <c r="U21" s="11"/>
      <c r="V21" s="11"/>
      <c r="W21" s="11"/>
      <c r="X21" s="11"/>
      <c r="Y21" s="11"/>
      <c r="Z21" s="11"/>
      <c r="AA21" s="11"/>
      <c r="AB21" s="11"/>
      <c r="AC21" s="11"/>
      <c r="AD21" s="11"/>
      <c r="AE21" s="11"/>
      <c r="AF21" s="11"/>
      <c r="AG21" s="11"/>
      <c r="AH21" s="11"/>
      <c r="AI21" s="11"/>
      <c r="AJ21" s="12"/>
      <c r="AK21" s="6"/>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3"/>
      <c r="BJ21" s="84">
        <f t="shared" si="15"/>
        <v>0</v>
      </c>
      <c r="BK21" s="85">
        <f t="shared" si="6"/>
        <v>0</v>
      </c>
      <c r="BL21" s="85">
        <f t="shared" si="6"/>
        <v>0</v>
      </c>
      <c r="BM21" s="86">
        <f t="shared" si="6"/>
        <v>0</v>
      </c>
      <c r="BN21" s="87">
        <f t="shared" si="16"/>
        <v>0</v>
      </c>
      <c r="BO21" s="88">
        <f t="shared" si="7"/>
        <v>0</v>
      </c>
      <c r="BP21" s="88">
        <f t="shared" si="7"/>
        <v>0</v>
      </c>
      <c r="BQ21" s="89">
        <f t="shared" si="7"/>
        <v>0</v>
      </c>
      <c r="BR21" s="101">
        <f t="shared" si="17"/>
        <v>0</v>
      </c>
      <c r="BS21" s="102">
        <f t="shared" si="18"/>
        <v>0</v>
      </c>
      <c r="BT21" s="102">
        <f t="shared" si="19"/>
        <v>0</v>
      </c>
      <c r="BU21" s="103">
        <f t="shared" si="20"/>
        <v>0</v>
      </c>
      <c r="BV21" s="187">
        <f t="shared" si="9"/>
        <v>0</v>
      </c>
      <c r="BW21" s="188" t="str">
        <f t="shared" si="21"/>
        <v/>
      </c>
      <c r="BX21" s="189" t="str">
        <f t="shared" si="22"/>
        <v/>
      </c>
      <c r="BY21" s="283" t="str">
        <f t="shared" si="23"/>
        <v/>
      </c>
      <c r="BZ21" s="190"/>
      <c r="CA21" s="191"/>
      <c r="CB21" s="192" t="str">
        <f t="shared" si="24"/>
        <v/>
      </c>
      <c r="CD21" s="4">
        <f t="shared" si="25"/>
        <v>16</v>
      </c>
      <c r="CE21" s="4">
        <f t="shared" si="26"/>
        <v>0</v>
      </c>
      <c r="CF21" s="4">
        <f t="shared" si="10"/>
        <v>1</v>
      </c>
      <c r="CG21" s="4">
        <f t="shared" ca="1" si="11"/>
        <v>16</v>
      </c>
      <c r="CH21" s="159">
        <v>16</v>
      </c>
      <c r="CI21" s="157">
        <f t="shared" si="12"/>
        <v>1</v>
      </c>
      <c r="CJ21" s="157">
        <f t="shared" ca="1" si="28"/>
        <v>16</v>
      </c>
      <c r="CK21" s="157">
        <f t="shared" ca="1" si="28"/>
        <v>0</v>
      </c>
      <c r="CL21" s="158" t="str">
        <f t="shared" ca="1" si="28"/>
        <v>ゲームや音楽などで　気をまぎらす</v>
      </c>
      <c r="CM21" s="157">
        <f t="shared" ca="1" si="28"/>
        <v>0</v>
      </c>
      <c r="CN21" s="157">
        <f t="shared" ca="1" si="28"/>
        <v>0</v>
      </c>
      <c r="CO21" s="157">
        <f t="shared" ca="1" si="28"/>
        <v>0</v>
      </c>
      <c r="CP21" s="157">
        <f t="shared" ca="1" si="28"/>
        <v>0</v>
      </c>
      <c r="CQ21" s="244" t="str">
        <f t="shared" ca="1" si="27"/>
        <v/>
      </c>
      <c r="CR21" s="244" t="str">
        <f t="shared" ca="1" si="14"/>
        <v/>
      </c>
      <c r="CS21" s="244" t="str">
        <f t="shared" ca="1" si="14"/>
        <v/>
      </c>
      <c r="CT21" s="244" t="str">
        <f t="shared" ca="1" si="14"/>
        <v/>
      </c>
      <c r="JA21" s="5"/>
      <c r="JB21" s="4"/>
    </row>
    <row r="22" spans="1:262" s="1" customFormat="1" ht="39" customHeight="1">
      <c r="A22" s="129"/>
      <c r="B22" s="127"/>
      <c r="C22" s="130">
        <v>17</v>
      </c>
      <c r="D22" s="450" t="s">
        <v>35</v>
      </c>
      <c r="E22" s="451"/>
      <c r="F22" s="451"/>
      <c r="G22" s="451"/>
      <c r="H22" s="451"/>
      <c r="I22" s="451"/>
      <c r="J22" s="451"/>
      <c r="K22" s="452"/>
      <c r="L22" s="137"/>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4">
        <f t="shared" si="9"/>
        <v>0</v>
      </c>
      <c r="BW22" s="138" t="str">
        <f t="shared" si="21"/>
        <v/>
      </c>
      <c r="BX22" s="139" t="str">
        <f t="shared" si="22"/>
        <v/>
      </c>
      <c r="BY22" s="279" t="str">
        <f t="shared" si="23"/>
        <v/>
      </c>
      <c r="BZ22" s="140"/>
      <c r="CA22" s="141"/>
      <c r="CB22" s="142" t="str">
        <f t="shared" si="24"/>
        <v/>
      </c>
      <c r="CD22" s="4">
        <f t="shared" si="25"/>
        <v>17</v>
      </c>
      <c r="CE22" s="4">
        <f t="shared" si="26"/>
        <v>0</v>
      </c>
      <c r="CF22" s="4">
        <f t="shared" si="10"/>
        <v>1</v>
      </c>
      <c r="CG22" s="4">
        <f t="shared" ca="1" si="11"/>
        <v>17</v>
      </c>
      <c r="CH22" s="159">
        <v>17</v>
      </c>
      <c r="CI22" s="157">
        <f t="shared" si="12"/>
        <v>1</v>
      </c>
      <c r="CJ22" s="157">
        <f t="shared" ca="1" si="28"/>
        <v>17</v>
      </c>
      <c r="CK22" s="157">
        <f t="shared" ca="1" si="28"/>
        <v>0</v>
      </c>
      <c r="CL22" s="158" t="str">
        <f t="shared" ca="1" si="28"/>
        <v>一人になれる場所へ行く</v>
      </c>
      <c r="CM22" s="157">
        <f t="shared" ca="1" si="28"/>
        <v>0</v>
      </c>
      <c r="CN22" s="157">
        <f t="shared" ca="1" si="28"/>
        <v>0</v>
      </c>
      <c r="CO22" s="157">
        <f t="shared" ca="1" si="28"/>
        <v>0</v>
      </c>
      <c r="CP22" s="157">
        <f t="shared" ca="1" si="28"/>
        <v>0</v>
      </c>
      <c r="CQ22" s="244" t="str">
        <f t="shared" ca="1" si="27"/>
        <v/>
      </c>
      <c r="CR22" s="244" t="str">
        <f t="shared" ca="1" si="27"/>
        <v/>
      </c>
      <c r="CS22" s="244" t="str">
        <f t="shared" ca="1" si="27"/>
        <v/>
      </c>
      <c r="CT22" s="244" t="str">
        <f t="shared" ca="1" si="27"/>
        <v/>
      </c>
      <c r="JA22" s="5"/>
      <c r="JB22" s="4"/>
    </row>
    <row r="23" spans="1:262" s="1" customFormat="1" ht="39" customHeight="1">
      <c r="A23" s="126"/>
      <c r="B23" s="127"/>
      <c r="C23" s="130">
        <v>18</v>
      </c>
      <c r="D23" s="450" t="s">
        <v>36</v>
      </c>
      <c r="E23" s="451"/>
      <c r="F23" s="451"/>
      <c r="G23" s="451"/>
      <c r="H23" s="451"/>
      <c r="I23" s="451"/>
      <c r="J23" s="451"/>
      <c r="K23" s="452"/>
      <c r="L23" s="137"/>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4">
        <f t="shared" si="9"/>
        <v>0</v>
      </c>
      <c r="BW23" s="138" t="str">
        <f t="shared" si="21"/>
        <v/>
      </c>
      <c r="BX23" s="139" t="str">
        <f t="shared" si="22"/>
        <v/>
      </c>
      <c r="BY23" s="279" t="str">
        <f t="shared" si="23"/>
        <v/>
      </c>
      <c r="BZ23" s="140"/>
      <c r="CA23" s="141"/>
      <c r="CB23" s="142" t="str">
        <f t="shared" si="24"/>
        <v/>
      </c>
      <c r="CD23" s="4">
        <f t="shared" si="25"/>
        <v>18</v>
      </c>
      <c r="CE23" s="4">
        <f t="shared" si="26"/>
        <v>0</v>
      </c>
      <c r="CF23" s="4">
        <f t="shared" si="10"/>
        <v>1</v>
      </c>
      <c r="CG23" s="4">
        <f t="shared" ca="1" si="11"/>
        <v>18</v>
      </c>
      <c r="CH23" s="159">
        <v>18</v>
      </c>
      <c r="CI23" s="157">
        <f t="shared" si="12"/>
        <v>1</v>
      </c>
      <c r="CJ23" s="157">
        <f t="shared" ca="1" si="28"/>
        <v>18</v>
      </c>
      <c r="CK23" s="157">
        <f t="shared" ca="1" si="28"/>
        <v>0</v>
      </c>
      <c r="CL23" s="158" t="str">
        <f t="shared" ca="1" si="28"/>
        <v>おちつくまで　数を数える</v>
      </c>
      <c r="CM23" s="157">
        <f t="shared" ca="1" si="28"/>
        <v>0</v>
      </c>
      <c r="CN23" s="157">
        <f t="shared" ca="1" si="28"/>
        <v>0</v>
      </c>
      <c r="CO23" s="157">
        <f t="shared" ca="1" si="28"/>
        <v>0</v>
      </c>
      <c r="CP23" s="157">
        <f t="shared" ca="1" si="28"/>
        <v>0</v>
      </c>
      <c r="CQ23" s="244" t="str">
        <f t="shared" ca="1" si="27"/>
        <v/>
      </c>
      <c r="CR23" s="244" t="str">
        <f t="shared" ca="1" si="27"/>
        <v/>
      </c>
      <c r="CS23" s="244" t="str">
        <f t="shared" ca="1" si="27"/>
        <v/>
      </c>
      <c r="CT23" s="244" t="str">
        <f t="shared" ca="1" si="27"/>
        <v/>
      </c>
      <c r="JA23" s="5"/>
      <c r="JB23" s="4"/>
    </row>
    <row r="24" spans="1:262" s="1" customFormat="1" ht="39" customHeight="1">
      <c r="A24" s="126"/>
      <c r="B24" s="127"/>
      <c r="C24" s="130">
        <v>19</v>
      </c>
      <c r="D24" s="450" t="s">
        <v>37</v>
      </c>
      <c r="E24" s="451"/>
      <c r="F24" s="451"/>
      <c r="G24" s="451"/>
      <c r="H24" s="451"/>
      <c r="I24" s="451"/>
      <c r="J24" s="451"/>
      <c r="K24" s="452"/>
      <c r="L24" s="137"/>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4">
        <f t="shared" si="9"/>
        <v>0</v>
      </c>
      <c r="BW24" s="138" t="str">
        <f t="shared" si="21"/>
        <v/>
      </c>
      <c r="BX24" s="139" t="str">
        <f t="shared" si="22"/>
        <v/>
      </c>
      <c r="BY24" s="279" t="str">
        <f t="shared" si="23"/>
        <v/>
      </c>
      <c r="BZ24" s="140"/>
      <c r="CA24" s="141"/>
      <c r="CB24" s="142" t="str">
        <f t="shared" si="24"/>
        <v/>
      </c>
      <c r="CD24" s="4">
        <f t="shared" si="25"/>
        <v>19</v>
      </c>
      <c r="CE24" s="4">
        <f t="shared" si="26"/>
        <v>0</v>
      </c>
      <c r="CF24" s="4">
        <f t="shared" si="10"/>
        <v>1</v>
      </c>
      <c r="CG24" s="4">
        <f t="shared" ca="1" si="11"/>
        <v>19</v>
      </c>
      <c r="CH24" s="159">
        <v>19</v>
      </c>
      <c r="CI24" s="157">
        <f t="shared" si="12"/>
        <v>1</v>
      </c>
      <c r="CJ24" s="157">
        <f t="shared" ca="1" si="28"/>
        <v>19</v>
      </c>
      <c r="CK24" s="157">
        <f t="shared" ca="1" si="28"/>
        <v>0</v>
      </c>
      <c r="CL24" s="158" t="str">
        <f t="shared" ca="1" si="28"/>
        <v>やけ食いをする</v>
      </c>
      <c r="CM24" s="157">
        <f t="shared" ca="1" si="28"/>
        <v>0</v>
      </c>
      <c r="CN24" s="157">
        <f t="shared" ca="1" si="28"/>
        <v>0</v>
      </c>
      <c r="CO24" s="157">
        <f t="shared" ca="1" si="28"/>
        <v>0</v>
      </c>
      <c r="CP24" s="157">
        <f t="shared" ca="1" si="28"/>
        <v>0</v>
      </c>
      <c r="CQ24" s="244" t="str">
        <f t="shared" ca="1" si="27"/>
        <v/>
      </c>
      <c r="CR24" s="244" t="str">
        <f t="shared" ca="1" si="27"/>
        <v/>
      </c>
      <c r="CS24" s="244" t="str">
        <f t="shared" ca="1" si="27"/>
        <v/>
      </c>
      <c r="CT24" s="244" t="str">
        <f t="shared" ca="1" si="27"/>
        <v/>
      </c>
      <c r="JA24" s="5"/>
      <c r="JB24" s="4"/>
    </row>
    <row r="25" spans="1:262" s="1" customFormat="1" ht="39" customHeight="1">
      <c r="A25" s="236"/>
      <c r="B25" s="214"/>
      <c r="C25" s="237">
        <v>20</v>
      </c>
      <c r="D25" s="453" t="s">
        <v>38</v>
      </c>
      <c r="E25" s="454"/>
      <c r="F25" s="454"/>
      <c r="G25" s="454"/>
      <c r="H25" s="454"/>
      <c r="I25" s="454"/>
      <c r="J25" s="454"/>
      <c r="K25" s="455"/>
      <c r="L25" s="216"/>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8"/>
      <c r="AK25" s="219"/>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20"/>
      <c r="BJ25" s="221">
        <f t="shared" si="15"/>
        <v>0</v>
      </c>
      <c r="BK25" s="222">
        <f t="shared" si="15"/>
        <v>0</v>
      </c>
      <c r="BL25" s="222">
        <f t="shared" si="15"/>
        <v>0</v>
      </c>
      <c r="BM25" s="223">
        <f t="shared" si="15"/>
        <v>0</v>
      </c>
      <c r="BN25" s="224">
        <f t="shared" si="16"/>
        <v>0</v>
      </c>
      <c r="BO25" s="225">
        <f t="shared" si="16"/>
        <v>0</v>
      </c>
      <c r="BP25" s="225">
        <f t="shared" si="16"/>
        <v>0</v>
      </c>
      <c r="BQ25" s="226">
        <f t="shared" si="16"/>
        <v>0</v>
      </c>
      <c r="BR25" s="227">
        <f t="shared" si="17"/>
        <v>0</v>
      </c>
      <c r="BS25" s="228">
        <f t="shared" si="18"/>
        <v>0</v>
      </c>
      <c r="BT25" s="228">
        <f t="shared" si="19"/>
        <v>0</v>
      </c>
      <c r="BU25" s="229">
        <f t="shared" si="20"/>
        <v>0</v>
      </c>
      <c r="BV25" s="230">
        <f t="shared" si="9"/>
        <v>0</v>
      </c>
      <c r="BW25" s="231" t="str">
        <f t="shared" si="21"/>
        <v/>
      </c>
      <c r="BX25" s="232" t="str">
        <f t="shared" si="22"/>
        <v/>
      </c>
      <c r="BY25" s="282" t="str">
        <f t="shared" si="23"/>
        <v/>
      </c>
      <c r="BZ25" s="233"/>
      <c r="CA25" s="234"/>
      <c r="CB25" s="238" t="str">
        <f t="shared" si="24"/>
        <v/>
      </c>
      <c r="CD25" s="4">
        <f t="shared" si="25"/>
        <v>20</v>
      </c>
      <c r="CE25" s="4">
        <f t="shared" si="26"/>
        <v>0</v>
      </c>
      <c r="CF25" s="4">
        <f t="shared" si="10"/>
        <v>1</v>
      </c>
      <c r="CG25" s="4">
        <f t="shared" ca="1" si="11"/>
        <v>20</v>
      </c>
      <c r="CH25" s="159">
        <v>20</v>
      </c>
      <c r="CI25" s="157">
        <f t="shared" si="12"/>
        <v>1</v>
      </c>
      <c r="CJ25" s="157">
        <f t="shared" ca="1" si="28"/>
        <v>20</v>
      </c>
      <c r="CK25" s="157">
        <f t="shared" ca="1" si="28"/>
        <v>0</v>
      </c>
      <c r="CL25" s="158" t="str">
        <f t="shared" ca="1" si="28"/>
        <v>なく</v>
      </c>
      <c r="CM25" s="157">
        <f t="shared" ca="1" si="28"/>
        <v>0</v>
      </c>
      <c r="CN25" s="157">
        <f t="shared" ca="1" si="28"/>
        <v>0</v>
      </c>
      <c r="CO25" s="157">
        <f t="shared" ca="1" si="28"/>
        <v>0</v>
      </c>
      <c r="CP25" s="157">
        <f t="shared" ca="1" si="28"/>
        <v>0</v>
      </c>
      <c r="CQ25" s="244" t="str">
        <f t="shared" ca="1" si="27"/>
        <v/>
      </c>
      <c r="CR25" s="244" t="str">
        <f t="shared" ca="1" si="27"/>
        <v/>
      </c>
      <c r="CS25" s="244" t="str">
        <f t="shared" ca="1" si="27"/>
        <v/>
      </c>
      <c r="CT25" s="244" t="str">
        <f t="shared" ca="1" si="27"/>
        <v/>
      </c>
      <c r="JA25" s="5"/>
      <c r="JB25" s="4"/>
    </row>
    <row r="26" spans="1:262" s="2" customFormat="1" ht="14.25" thickBot="1">
      <c r="A26" s="118"/>
      <c r="B26" s="122"/>
      <c r="C26" s="120"/>
      <c r="D26" s="335" t="s">
        <v>14</v>
      </c>
      <c r="E26" s="335"/>
      <c r="F26" s="335"/>
      <c r="G26" s="335"/>
      <c r="H26" s="335"/>
      <c r="I26" s="335"/>
      <c r="J26" s="335"/>
      <c r="K26" s="336"/>
      <c r="L26" s="164">
        <f t="shared" ref="L26:AQ26" si="29">SUM(L6:L25)</f>
        <v>0</v>
      </c>
      <c r="M26" s="165">
        <f t="shared" si="29"/>
        <v>0</v>
      </c>
      <c r="N26" s="165">
        <f t="shared" si="29"/>
        <v>0</v>
      </c>
      <c r="O26" s="165">
        <f t="shared" si="29"/>
        <v>0</v>
      </c>
      <c r="P26" s="165">
        <f t="shared" si="29"/>
        <v>0</v>
      </c>
      <c r="Q26" s="165">
        <f t="shared" si="29"/>
        <v>0</v>
      </c>
      <c r="R26" s="165">
        <f t="shared" si="29"/>
        <v>0</v>
      </c>
      <c r="S26" s="165">
        <f t="shared" si="29"/>
        <v>0</v>
      </c>
      <c r="T26" s="165">
        <f t="shared" si="29"/>
        <v>0</v>
      </c>
      <c r="U26" s="165">
        <f t="shared" si="29"/>
        <v>0</v>
      </c>
      <c r="V26" s="165">
        <f t="shared" si="29"/>
        <v>0</v>
      </c>
      <c r="W26" s="165">
        <f t="shared" si="29"/>
        <v>0</v>
      </c>
      <c r="X26" s="165">
        <f t="shared" si="29"/>
        <v>0</v>
      </c>
      <c r="Y26" s="165">
        <f t="shared" si="29"/>
        <v>0</v>
      </c>
      <c r="Z26" s="165">
        <f t="shared" si="29"/>
        <v>0</v>
      </c>
      <c r="AA26" s="165">
        <f t="shared" si="29"/>
        <v>0</v>
      </c>
      <c r="AB26" s="165">
        <f t="shared" si="29"/>
        <v>0</v>
      </c>
      <c r="AC26" s="165">
        <f t="shared" si="29"/>
        <v>0</v>
      </c>
      <c r="AD26" s="165">
        <f t="shared" si="29"/>
        <v>0</v>
      </c>
      <c r="AE26" s="165">
        <f t="shared" si="29"/>
        <v>0</v>
      </c>
      <c r="AF26" s="165">
        <f t="shared" si="29"/>
        <v>0</v>
      </c>
      <c r="AG26" s="165">
        <f t="shared" si="29"/>
        <v>0</v>
      </c>
      <c r="AH26" s="165">
        <f t="shared" si="29"/>
        <v>0</v>
      </c>
      <c r="AI26" s="165">
        <f t="shared" si="29"/>
        <v>0</v>
      </c>
      <c r="AJ26" s="166">
        <f t="shared" si="29"/>
        <v>0</v>
      </c>
      <c r="AK26" s="167">
        <f t="shared" si="29"/>
        <v>0</v>
      </c>
      <c r="AL26" s="165">
        <f t="shared" si="29"/>
        <v>0</v>
      </c>
      <c r="AM26" s="165">
        <f t="shared" si="29"/>
        <v>0</v>
      </c>
      <c r="AN26" s="165">
        <f t="shared" si="29"/>
        <v>0</v>
      </c>
      <c r="AO26" s="165">
        <f t="shared" si="29"/>
        <v>0</v>
      </c>
      <c r="AP26" s="165">
        <f t="shared" si="29"/>
        <v>0</v>
      </c>
      <c r="AQ26" s="165">
        <f t="shared" si="29"/>
        <v>0</v>
      </c>
      <c r="AR26" s="165">
        <f t="shared" ref="AR26:BI26" si="30">SUM(AR6:AR25)</f>
        <v>0</v>
      </c>
      <c r="AS26" s="165">
        <f t="shared" si="30"/>
        <v>0</v>
      </c>
      <c r="AT26" s="165">
        <f t="shared" si="30"/>
        <v>0</v>
      </c>
      <c r="AU26" s="165">
        <f t="shared" si="30"/>
        <v>0</v>
      </c>
      <c r="AV26" s="165">
        <f t="shared" si="30"/>
        <v>0</v>
      </c>
      <c r="AW26" s="165">
        <f t="shared" si="30"/>
        <v>0</v>
      </c>
      <c r="AX26" s="165">
        <f t="shared" si="30"/>
        <v>0</v>
      </c>
      <c r="AY26" s="165">
        <f t="shared" si="30"/>
        <v>0</v>
      </c>
      <c r="AZ26" s="165">
        <f t="shared" si="30"/>
        <v>0</v>
      </c>
      <c r="BA26" s="165">
        <f t="shared" si="30"/>
        <v>0</v>
      </c>
      <c r="BB26" s="165">
        <f t="shared" si="30"/>
        <v>0</v>
      </c>
      <c r="BC26" s="165">
        <f t="shared" si="30"/>
        <v>0</v>
      </c>
      <c r="BD26" s="165">
        <f t="shared" si="30"/>
        <v>0</v>
      </c>
      <c r="BE26" s="165">
        <f t="shared" si="30"/>
        <v>0</v>
      </c>
      <c r="BF26" s="165">
        <f t="shared" si="30"/>
        <v>0</v>
      </c>
      <c r="BG26" s="165">
        <f t="shared" si="30"/>
        <v>0</v>
      </c>
      <c r="BH26" s="165">
        <f t="shared" si="30"/>
        <v>0</v>
      </c>
      <c r="BI26" s="168">
        <f t="shared" si="30"/>
        <v>0</v>
      </c>
      <c r="BJ26" s="169"/>
      <c r="BK26" s="170"/>
      <c r="BL26" s="170"/>
      <c r="BM26" s="171"/>
      <c r="BN26" s="172"/>
      <c r="BO26" s="173"/>
      <c r="BP26" s="173"/>
      <c r="BQ26" s="174"/>
      <c r="BR26" s="175"/>
      <c r="BS26" s="176"/>
      <c r="BT26" s="176"/>
      <c r="BU26" s="177"/>
      <c r="BV26" s="69">
        <f>SUM(BV6:BV25)</f>
        <v>0</v>
      </c>
      <c r="BW26" s="70">
        <f t="shared" ref="BW26" si="31">IFERROR(AVERAGE(L26:BI26),"")</f>
        <v>0</v>
      </c>
      <c r="BX26" s="71" t="str">
        <f t="shared" si="22"/>
        <v/>
      </c>
      <c r="BY26" s="280" t="str">
        <f t="shared" si="23"/>
        <v/>
      </c>
      <c r="BZ26" s="178">
        <f>SUM(BZ6:BZ25)</f>
        <v>0</v>
      </c>
      <c r="CA26" s="179">
        <f>SUM(CA6:CA25)</f>
        <v>0</v>
      </c>
      <c r="CB26" s="180">
        <f t="shared" si="24"/>
        <v>0</v>
      </c>
      <c r="CH26" s="152"/>
      <c r="CL26" s="147"/>
      <c r="JA26" s="3"/>
      <c r="JB26" s="3"/>
    </row>
  </sheetData>
  <sheetProtection password="CC04" sheet="1" objects="1" scenarios="1" selectLockedCells="1"/>
  <protectedRanges>
    <protectedRange sqref="D4 F4 D5:F5" name="範囲2"/>
    <protectedRange password="C47C" sqref="D4:D5 F4:F5 L2:BI3" name="範囲1"/>
    <protectedRange password="C47C" sqref="BZ6:CA25 L6:BI25" name="範囲1_1"/>
  </protectedRanges>
  <mergeCells count="98">
    <mergeCell ref="D26:K26"/>
    <mergeCell ref="D23:K23"/>
    <mergeCell ref="D24:K24"/>
    <mergeCell ref="D25:K25"/>
    <mergeCell ref="D17:K17"/>
    <mergeCell ref="D18:K18"/>
    <mergeCell ref="D19:K19"/>
    <mergeCell ref="D20:K20"/>
    <mergeCell ref="D21:K21"/>
    <mergeCell ref="D22:K22"/>
    <mergeCell ref="D16:K16"/>
    <mergeCell ref="H5:J5"/>
    <mergeCell ref="D6:K6"/>
    <mergeCell ref="D7:K7"/>
    <mergeCell ref="D8:K8"/>
    <mergeCell ref="D9:K9"/>
    <mergeCell ref="D10:K10"/>
    <mergeCell ref="D11:K11"/>
    <mergeCell ref="D12:K12"/>
    <mergeCell ref="D13:K13"/>
    <mergeCell ref="D14:K14"/>
    <mergeCell ref="D15:K15"/>
    <mergeCell ref="JA4:JA5"/>
    <mergeCell ref="BR3:BR5"/>
    <mergeCell ref="BS3:BS5"/>
    <mergeCell ref="BT3:BT5"/>
    <mergeCell ref="BU3:BU5"/>
    <mergeCell ref="BV4:BV5"/>
    <mergeCell ref="BW4:BW5"/>
    <mergeCell ref="BX4:BX5"/>
    <mergeCell ref="BY4:BY5"/>
    <mergeCell ref="BZ4:BZ5"/>
    <mergeCell ref="CA4:CA5"/>
    <mergeCell ref="CB4:CB5"/>
    <mergeCell ref="BN2:BQ2"/>
    <mergeCell ref="BR2:BU2"/>
    <mergeCell ref="BJ3:BJ5"/>
    <mergeCell ref="BK3:BK5"/>
    <mergeCell ref="BL3:BL5"/>
    <mergeCell ref="BM3:BM5"/>
    <mergeCell ref="BN3:BN5"/>
    <mergeCell ref="BO3:BO5"/>
    <mergeCell ref="BP3:BP5"/>
    <mergeCell ref="BQ3:BQ5"/>
    <mergeCell ref="BJ2:BM2"/>
    <mergeCell ref="BG2:BG3"/>
    <mergeCell ref="BH2:BH3"/>
    <mergeCell ref="AY2:AY3"/>
    <mergeCell ref="AZ2:AZ3"/>
    <mergeCell ref="BA2:BA3"/>
    <mergeCell ref="BB2:BB3"/>
    <mergeCell ref="BC2:BC3"/>
    <mergeCell ref="BI2:BI3"/>
    <mergeCell ref="AX2:AX3"/>
    <mergeCell ref="AM2:AM3"/>
    <mergeCell ref="AN2:AN3"/>
    <mergeCell ref="AO2:AO3"/>
    <mergeCell ref="AP2:AP3"/>
    <mergeCell ref="AQ2:AQ3"/>
    <mergeCell ref="AR2:AR3"/>
    <mergeCell ref="AS2:AS3"/>
    <mergeCell ref="AT2:AT3"/>
    <mergeCell ref="AU2:AU3"/>
    <mergeCell ref="AV2:AV3"/>
    <mergeCell ref="AW2:AW3"/>
    <mergeCell ref="BD2:BD3"/>
    <mergeCell ref="BE2:BE3"/>
    <mergeCell ref="BF2:BF3"/>
    <mergeCell ref="AL2:AL3"/>
    <mergeCell ref="AA2:AA3"/>
    <mergeCell ref="AB2:AB3"/>
    <mergeCell ref="AC2:AC3"/>
    <mergeCell ref="AD2:AD3"/>
    <mergeCell ref="AE2:AE3"/>
    <mergeCell ref="AF2:AF3"/>
    <mergeCell ref="AG2:AG3"/>
    <mergeCell ref="AH2:AH3"/>
    <mergeCell ref="AI2:AI3"/>
    <mergeCell ref="AJ2:AJ3"/>
    <mergeCell ref="AK2:AK3"/>
    <mergeCell ref="Y2:Y3"/>
    <mergeCell ref="Z2:Z3"/>
    <mergeCell ref="O2:O3"/>
    <mergeCell ref="P2:P3"/>
    <mergeCell ref="Q2:Q3"/>
    <mergeCell ref="R2:R3"/>
    <mergeCell ref="S2:S3"/>
    <mergeCell ref="T2:T3"/>
    <mergeCell ref="N2:N3"/>
    <mergeCell ref="U2:U3"/>
    <mergeCell ref="V2:V3"/>
    <mergeCell ref="W2:W3"/>
    <mergeCell ref="X2:X3"/>
    <mergeCell ref="E1:K1"/>
    <mergeCell ref="A2:J3"/>
    <mergeCell ref="K2:K3"/>
    <mergeCell ref="L2:L3"/>
    <mergeCell ref="M2:M3"/>
  </mergeCells>
  <phoneticPr fontId="1"/>
  <conditionalFormatting sqref="L4:BI5">
    <cfRule type="expression" dxfId="7" priority="2">
      <formula>L$4=2</formula>
    </cfRule>
    <cfRule type="expression" dxfId="6" priority="3">
      <formula>L$4=1</formula>
    </cfRule>
  </conditionalFormatting>
  <conditionalFormatting sqref="A6:CB24">
    <cfRule type="expression" dxfId="5" priority="1">
      <formula>$A6&lt;&gt;$A7</formula>
    </cfRule>
  </conditionalFormatting>
  <conditionalFormatting sqref="A25:CB25">
    <cfRule type="expression" dxfId="4" priority="12">
      <formula>$A25&lt;&gt;#REF!</formula>
    </cfRule>
  </conditionalFormatting>
  <dataValidations count="4">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25 VK6:VL25 AFG6:AFH25 APC6:APD25 AYY6:AYZ25 BIU6:BIV25 BSQ6:BSR25 CCM6:CCN25 CMI6:CMJ25 CWE6:CWF25 DGA6:DGB25 DPW6:DPX25 DZS6:DZT25 EJO6:EJP25 ETK6:ETL25 FDG6:FDH25 FNC6:FND25 FWY6:FWZ25 GGU6:GGV25 GQQ6:GQR25 HAM6:HAN25 HKI6:HKJ25 HUE6:HUF25 IEA6:IEB25 INW6:INX25 IXS6:IXT25 JHO6:JHP25 JRK6:JRL25 KBG6:KBH25 KLC6:KLD25 KUY6:KUZ25 LEU6:LEV25 LOQ6:LOR25 LYM6:LYN25 MII6:MIJ25 MSE6:MSF25 NCA6:NCB25 NLW6:NLX25 NVS6:NVT25 OFO6:OFP25 OPK6:OPL25 OZG6:OZH25 PJC6:PJD25 PSY6:PSZ25 QCU6:QCV25 QMQ6:QMR25 QWM6:QWN25 RGI6:RGJ25 RQE6:RQF25 SAA6:SAB25 SJW6:SJX25 STS6:STT25 TDO6:TDP25 TNK6:TNL25 TXG6:TXH25 UHC6:UHD25 UQY6:UQZ25 VAU6:VAV25 VKQ6:VKR25 VUM6:VUN25 WEI6:WEJ25 WOE6:WOF25 WYA6:WYB25 WVY14:WXV25 L14:BI25 JM14:LJ25 TI14:VF25 ADE14:AFB25 ANA14:AOX25 AWW14:AYT25 BGS14:BIP25 BQO14:BSL25 CAK14:CCH25 CKG14:CMD25 CUC14:CVZ25 DDY14:DFV25 DNU14:DPR25 DXQ14:DZN25 EHM14:EJJ25 ERI14:ETF25 FBE14:FDB25 FLA14:FMX25 FUW14:FWT25 GES14:GGP25 GOO14:GQL25 GYK14:HAH25 HIG14:HKD25 HSC14:HTZ25 IBY14:IDV25 ILU14:INR25 IVQ14:IXN25 JFM14:JHJ25 JPI14:JRF25 JZE14:KBB25 KJA14:KKX25 KSW14:KUT25 LCS14:LEP25 LMO14:LOL25 LWK14:LYH25 MGG14:MID25 MQC14:MRZ25 MZY14:NBV25 NJU14:NLR25 NTQ14:NVN25 ODM14:OFJ25 ONI14:OPF25 OXE14:OZB25 PHA14:PIX25 PQW14:PST25 QAS14:QCP25 QKO14:QML25 QUK14:QWH25 REG14:RGD25 ROC14:RPZ25 RXY14:RZV25 SHU14:SJR25 SRQ14:STN25 TBM14:TDJ25 TLI14:TNF25 TVE14:TXB25 UFA14:UGX25 UOW14:UQT25 UYS14:VAP25 VIO14:VKL25 VSK14:VUH25 WCG14:WED25 WMC14:WNZ25 BZ6:CA25">
      <formula1>"1,2,3,4"</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s>
  <pageMargins left="0.6692913385826772" right="0.43307086614173229" top="0.74803149606299213" bottom="0.47244094488188981" header="0.31496062992125984" footer="0.31496062992125984"/>
  <pageSetup paperSize="12" scale="59"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47"/>
  <sheetViews>
    <sheetView showGridLines="0" view="pageBreakPreview" zoomScaleNormal="100" zoomScaleSheetLayoutView="100" workbookViewId="0">
      <selection activeCell="D3" sqref="D3"/>
    </sheetView>
  </sheetViews>
  <sheetFormatPr defaultRowHeight="13.5"/>
  <cols>
    <col min="1" max="1" width="1.125" customWidth="1"/>
    <col min="2" max="2" width="2" customWidth="1"/>
    <col min="3" max="3" width="12.125" style="105" bestFit="1" customWidth="1"/>
    <col min="4" max="4" width="50" customWidth="1"/>
    <col min="9" max="16" width="4.5" customWidth="1"/>
    <col min="17" max="17" width="4.875" hidden="1"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7" width="9" hidden="1" customWidth="1"/>
    <col min="28" max="43" width="0" hidden="1" customWidth="1"/>
  </cols>
  <sheetData>
    <row r="1" spans="1:26" ht="5.25" customHeight="1" thickBot="1">
      <c r="B1" s="40"/>
    </row>
    <row r="2" spans="1:26" ht="30" customHeight="1" thickTop="1" thickBot="1">
      <c r="C2" s="260" t="str">
        <f>T2</f>
        <v>事前</v>
      </c>
      <c r="D2" s="262" t="str">
        <f>"　【"&amp;U2&amp;"】　結果　　　　　　「よくする」と「ときどきする」の合計の多い順に並べている。"</f>
        <v>　【怒りへの対処法】　結果　　　　　　「よくする」と「ときどきする」の合計の多い順に並べている。</v>
      </c>
      <c r="M2" s="264">
        <f>事前入力【怒りへの対処法】!D4</f>
        <v>0</v>
      </c>
      <c r="N2" s="264" t="s">
        <v>141</v>
      </c>
      <c r="O2" s="265">
        <f>事前入力【怒りへの対処法】!F4</f>
        <v>0</v>
      </c>
      <c r="P2" s="265" t="s">
        <v>142</v>
      </c>
      <c r="T2" t="s">
        <v>86</v>
      </c>
      <c r="U2" t="s">
        <v>150</v>
      </c>
    </row>
    <row r="3" spans="1:26" ht="27" customHeight="1" thickTop="1">
      <c r="B3" s="41" t="s">
        <v>74</v>
      </c>
      <c r="M3" s="266">
        <f>事前入力【怒りへの対処法】!D5</f>
        <v>0</v>
      </c>
      <c r="N3" s="266" t="s">
        <v>143</v>
      </c>
      <c r="O3" s="266">
        <f>事前入力【怒りへの対処法】!F5</f>
        <v>0</v>
      </c>
      <c r="P3" s="266" t="s">
        <v>144</v>
      </c>
    </row>
    <row r="4" spans="1:26" ht="30" customHeight="1">
      <c r="B4" s="42" t="s">
        <v>111</v>
      </c>
      <c r="C4" s="107"/>
      <c r="D4" s="43"/>
      <c r="E4" s="44"/>
      <c r="F4" s="44"/>
      <c r="G4" s="44"/>
      <c r="H4" s="44"/>
      <c r="I4" s="44"/>
      <c r="J4" s="44"/>
      <c r="K4" s="44"/>
      <c r="L4" s="44"/>
      <c r="M4" s="44"/>
      <c r="N4" s="44"/>
      <c r="O4" s="44"/>
      <c r="P4" s="44"/>
      <c r="Q4" s="44"/>
      <c r="R4" s="44"/>
      <c r="S4" s="44"/>
      <c r="T4" s="43" t="str">
        <f>T2&amp;"入力【"&amp;U2&amp;"】!"</f>
        <v>事前入力【怒りへの対処法】!</v>
      </c>
      <c r="U4" s="43"/>
      <c r="V4" s="44"/>
      <c r="W4" s="44"/>
      <c r="X4" s="44"/>
      <c r="Y4" s="45"/>
    </row>
    <row r="5" spans="1:26" ht="26.25" customHeight="1">
      <c r="B5" s="46"/>
      <c r="C5" s="47" t="s">
        <v>139</v>
      </c>
      <c r="D5" s="412" t="s">
        <v>140</v>
      </c>
      <c r="E5" s="413"/>
      <c r="F5" s="413"/>
      <c r="G5" s="413"/>
      <c r="H5" s="413"/>
      <c r="I5" s="413"/>
      <c r="J5" s="413"/>
      <c r="K5" s="413"/>
      <c r="L5" s="413"/>
      <c r="M5" s="413"/>
      <c r="N5" s="413"/>
      <c r="O5" s="414"/>
      <c r="P5" s="48"/>
      <c r="Q5" s="48"/>
      <c r="R5" s="48"/>
      <c r="S5" s="49" t="s">
        <v>100</v>
      </c>
      <c r="T5" s="50" t="s">
        <v>112</v>
      </c>
      <c r="U5" s="49" t="s">
        <v>113</v>
      </c>
      <c r="V5" s="49" t="s">
        <v>114</v>
      </c>
      <c r="W5" s="49" t="s">
        <v>115</v>
      </c>
      <c r="X5" s="49"/>
      <c r="Y5" s="239" t="s">
        <v>110</v>
      </c>
      <c r="Z5" s="154" t="s">
        <v>102</v>
      </c>
    </row>
    <row r="6" spans="1:26" ht="15" customHeight="1" thickBot="1">
      <c r="D6" s="52"/>
      <c r="T6" s="50"/>
    </row>
    <row r="7" spans="1:26" ht="6" customHeight="1" thickBot="1">
      <c r="A7" s="53"/>
      <c r="B7" s="54"/>
      <c r="C7" s="106"/>
      <c r="D7" s="55"/>
      <c r="E7" s="54"/>
      <c r="F7" s="54"/>
      <c r="G7" s="54"/>
      <c r="H7" s="54"/>
      <c r="I7" s="54"/>
      <c r="J7" s="54"/>
      <c r="K7" s="54"/>
      <c r="L7" s="54"/>
      <c r="M7" s="54"/>
      <c r="N7" s="54"/>
      <c r="O7" s="54"/>
      <c r="P7" s="56"/>
      <c r="T7" s="50"/>
    </row>
    <row r="8" spans="1:26" ht="26.25" customHeight="1" thickTop="1">
      <c r="A8" s="57"/>
      <c r="B8" s="241"/>
      <c r="C8" s="112" t="s">
        <v>77</v>
      </c>
      <c r="D8" s="113" t="s">
        <v>78</v>
      </c>
      <c r="E8" s="59"/>
      <c r="F8" s="59"/>
      <c r="G8" s="59"/>
      <c r="H8" s="59"/>
      <c r="I8" s="59"/>
      <c r="J8" s="59"/>
      <c r="K8" s="59"/>
      <c r="L8" s="59"/>
      <c r="M8" s="59"/>
      <c r="N8" s="59"/>
      <c r="O8" s="59"/>
      <c r="P8" s="60"/>
      <c r="Q8" s="59"/>
      <c r="R8">
        <v>5</v>
      </c>
      <c r="T8" s="252" t="str">
        <f ca="1">IFERROR(INDIRECT($T$4&amp;T$5&amp;$R8),"")</f>
        <v>よくする</v>
      </c>
      <c r="U8" s="253" t="str">
        <f t="shared" ref="U8:W8" ca="1" si="0">IFERROR(INDIRECT($T$4&amp;U$5&amp;$R8),"")</f>
        <v>ときどきする</v>
      </c>
      <c r="V8" s="255" t="str">
        <f t="shared" ca="1" si="0"/>
        <v>あまりしない</v>
      </c>
      <c r="W8" s="254" t="str">
        <f t="shared" ca="1" si="0"/>
        <v>しない</v>
      </c>
      <c r="X8" s="256" t="str">
        <f ca="1">T8&amp;"・"&amp;U8&amp;CHAR(10)&amp;"合計"</f>
        <v>よくする・ときどきする
合計</v>
      </c>
    </row>
    <row r="9" spans="1:26" ht="6" customHeight="1" thickBot="1">
      <c r="A9" s="57"/>
      <c r="B9" s="240"/>
      <c r="C9" s="63"/>
      <c r="D9" s="63"/>
      <c r="E9" s="59"/>
      <c r="F9" s="59"/>
      <c r="G9" s="59"/>
      <c r="H9" s="59"/>
      <c r="I9" s="59"/>
      <c r="J9" s="59"/>
      <c r="K9" s="59"/>
      <c r="L9" s="59"/>
      <c r="M9" s="59"/>
      <c r="N9" s="59"/>
      <c r="O9" s="59"/>
      <c r="P9" s="60"/>
      <c r="Q9" s="59"/>
    </row>
    <row r="10" spans="1:26" ht="33.75" customHeight="1">
      <c r="A10" s="57"/>
      <c r="B10" s="242">
        <v>1</v>
      </c>
      <c r="C10" s="156">
        <f ca="1">Y10</f>
        <v>1</v>
      </c>
      <c r="D10" s="110" t="str">
        <f ca="1">Z10</f>
        <v>友だちに話す</v>
      </c>
      <c r="E10" s="59"/>
      <c r="F10" s="59"/>
      <c r="G10" s="59"/>
      <c r="H10" s="59"/>
      <c r="I10" s="59"/>
      <c r="J10" s="59"/>
      <c r="K10" s="59"/>
      <c r="L10" s="59"/>
      <c r="M10" s="59"/>
      <c r="N10" s="59"/>
      <c r="O10" s="59"/>
      <c r="P10" s="60"/>
      <c r="Q10" s="59"/>
      <c r="R10">
        <v>6</v>
      </c>
      <c r="S10">
        <f ca="1">IFERROR(INDIRECT($T$4&amp;S$5&amp;$R10),"")</f>
        <v>1</v>
      </c>
      <c r="T10" s="245" t="str">
        <f ca="1">IFERROR(INDIRECT($T$4&amp;T$5&amp;$R10),"")</f>
        <v/>
      </c>
      <c r="U10" s="245" t="str">
        <f t="shared" ref="U10:Z25" ca="1" si="1">IFERROR(INDIRECT($T$4&amp;U$5&amp;$R10),"")</f>
        <v/>
      </c>
      <c r="V10" s="245" t="str">
        <f t="shared" ca="1" si="1"/>
        <v/>
      </c>
      <c r="W10" s="245" t="str">
        <f t="shared" ca="1" si="1"/>
        <v/>
      </c>
      <c r="X10" s="246">
        <f t="shared" ref="X10:X47" ca="1" si="2">SUM(T10:U10)</f>
        <v>0</v>
      </c>
      <c r="Y10" s="155">
        <f t="shared" ca="1" si="1"/>
        <v>1</v>
      </c>
      <c r="Z10" t="str">
        <f t="shared" ca="1" si="1"/>
        <v>友だちに話す</v>
      </c>
    </row>
    <row r="11" spans="1:26" ht="33.75" customHeight="1">
      <c r="A11" s="57"/>
      <c r="B11" s="242">
        <v>2</v>
      </c>
      <c r="C11" s="108">
        <f t="shared" ref="C11:D29" ca="1" si="3">Y11</f>
        <v>1</v>
      </c>
      <c r="D11" s="110" t="str">
        <f t="shared" ca="1" si="3"/>
        <v>メールやＳＮＳ（フェイスブックやLINE　など）に　書きこむ</v>
      </c>
      <c r="E11" s="59"/>
      <c r="F11" s="59"/>
      <c r="G11" s="59"/>
      <c r="H11" s="59"/>
      <c r="I11" s="59"/>
      <c r="J11" s="59"/>
      <c r="K11" s="59"/>
      <c r="L11" s="59"/>
      <c r="M11" s="59"/>
      <c r="N11" s="59"/>
      <c r="O11" s="59"/>
      <c r="P11" s="60"/>
      <c r="Q11" s="59"/>
      <c r="R11">
        <v>7</v>
      </c>
      <c r="S11">
        <f t="shared" ref="S11:Z30" ca="1" si="4">IFERROR(INDIRECT($T$4&amp;S$5&amp;$R11),"")</f>
        <v>2</v>
      </c>
      <c r="T11" s="245" t="str">
        <f t="shared" ca="1" si="4"/>
        <v/>
      </c>
      <c r="U11" s="245" t="str">
        <f t="shared" ca="1" si="1"/>
        <v/>
      </c>
      <c r="V11" s="245" t="str">
        <f t="shared" ca="1" si="1"/>
        <v/>
      </c>
      <c r="W11" s="245" t="str">
        <f t="shared" ca="1" si="1"/>
        <v/>
      </c>
      <c r="X11" s="247">
        <f t="shared" ca="1" si="2"/>
        <v>0</v>
      </c>
      <c r="Y11" s="39">
        <f t="shared" ca="1" si="1"/>
        <v>1</v>
      </c>
      <c r="Z11" t="str">
        <f t="shared" ca="1" si="1"/>
        <v>メールやＳＮＳ（フェイスブックやLINE　など）に　書きこむ</v>
      </c>
    </row>
    <row r="12" spans="1:26" ht="33.75" customHeight="1">
      <c r="A12" s="57"/>
      <c r="B12" s="242">
        <v>3</v>
      </c>
      <c r="C12" s="108">
        <f t="shared" ca="1" si="3"/>
        <v>1</v>
      </c>
      <c r="D12" s="110" t="str">
        <f t="shared" ca="1" si="3"/>
        <v>親に話す</v>
      </c>
      <c r="E12" s="59"/>
      <c r="F12" s="59"/>
      <c r="G12" s="59"/>
      <c r="H12" s="59"/>
      <c r="I12" s="59"/>
      <c r="J12" s="59"/>
      <c r="K12" s="59"/>
      <c r="L12" s="59"/>
      <c r="M12" s="59"/>
      <c r="N12" s="59"/>
      <c r="O12" s="59"/>
      <c r="P12" s="60"/>
      <c r="Q12" s="59"/>
      <c r="R12">
        <v>8</v>
      </c>
      <c r="S12">
        <f t="shared" ca="1" si="4"/>
        <v>3</v>
      </c>
      <c r="T12" s="245" t="str">
        <f t="shared" ca="1" si="4"/>
        <v/>
      </c>
      <c r="U12" s="245" t="str">
        <f t="shared" ca="1" si="1"/>
        <v/>
      </c>
      <c r="V12" s="245" t="str">
        <f t="shared" ca="1" si="1"/>
        <v/>
      </c>
      <c r="W12" s="245" t="str">
        <f t="shared" ca="1" si="1"/>
        <v/>
      </c>
      <c r="X12" s="247">
        <f t="shared" ca="1" si="2"/>
        <v>0</v>
      </c>
      <c r="Y12" s="39">
        <f t="shared" ca="1" si="1"/>
        <v>1</v>
      </c>
      <c r="Z12" t="str">
        <f t="shared" ca="1" si="1"/>
        <v>親に話す</v>
      </c>
    </row>
    <row r="13" spans="1:26" ht="33.75" customHeight="1">
      <c r="A13" s="57"/>
      <c r="B13" s="242">
        <v>4</v>
      </c>
      <c r="C13" s="108">
        <f t="shared" ca="1" si="3"/>
        <v>1</v>
      </c>
      <c r="D13" s="110" t="str">
        <f t="shared" ca="1" si="3"/>
        <v>先生に話す</v>
      </c>
      <c r="E13" s="59"/>
      <c r="F13" s="59"/>
      <c r="G13" s="59"/>
      <c r="H13" s="59"/>
      <c r="I13" s="59"/>
      <c r="J13" s="59"/>
      <c r="K13" s="59"/>
      <c r="L13" s="59"/>
      <c r="M13" s="59"/>
      <c r="N13" s="59"/>
      <c r="O13" s="59"/>
      <c r="P13" s="60"/>
      <c r="Q13" s="59"/>
      <c r="R13">
        <v>9</v>
      </c>
      <c r="S13">
        <f t="shared" ca="1" si="4"/>
        <v>4</v>
      </c>
      <c r="T13" s="245" t="str">
        <f t="shared" ca="1" si="4"/>
        <v/>
      </c>
      <c r="U13" s="245" t="str">
        <f t="shared" ca="1" si="1"/>
        <v/>
      </c>
      <c r="V13" s="245" t="str">
        <f t="shared" ca="1" si="1"/>
        <v/>
      </c>
      <c r="W13" s="245" t="str">
        <f t="shared" ca="1" si="1"/>
        <v/>
      </c>
      <c r="X13" s="247">
        <f t="shared" ca="1" si="2"/>
        <v>0</v>
      </c>
      <c r="Y13" s="39">
        <f t="shared" ca="1" si="1"/>
        <v>1</v>
      </c>
      <c r="Z13" t="str">
        <f t="shared" ca="1" si="1"/>
        <v>先生に話す</v>
      </c>
    </row>
    <row r="14" spans="1:26" ht="33.75" customHeight="1">
      <c r="A14" s="57"/>
      <c r="B14" s="242">
        <v>5</v>
      </c>
      <c r="C14" s="108">
        <f t="shared" ca="1" si="3"/>
        <v>1</v>
      </c>
      <c r="D14" s="110" t="str">
        <f t="shared" ca="1" si="3"/>
        <v>しんこきゅうする</v>
      </c>
      <c r="E14" s="59"/>
      <c r="F14" s="59"/>
      <c r="G14" s="59"/>
      <c r="H14" s="59"/>
      <c r="I14" s="59"/>
      <c r="J14" s="59"/>
      <c r="K14" s="59"/>
      <c r="L14" s="59"/>
      <c r="M14" s="59"/>
      <c r="N14" s="59"/>
      <c r="O14" s="59"/>
      <c r="P14" s="60"/>
      <c r="Q14" s="59"/>
      <c r="R14">
        <v>10</v>
      </c>
      <c r="S14">
        <f t="shared" ca="1" si="4"/>
        <v>5</v>
      </c>
      <c r="T14" s="245" t="str">
        <f t="shared" ca="1" si="4"/>
        <v/>
      </c>
      <c r="U14" s="245" t="str">
        <f t="shared" ca="1" si="1"/>
        <v/>
      </c>
      <c r="V14" s="245" t="str">
        <f t="shared" ca="1" si="1"/>
        <v/>
      </c>
      <c r="W14" s="245" t="str">
        <f t="shared" ca="1" si="1"/>
        <v/>
      </c>
      <c r="X14" s="247">
        <f t="shared" ca="1" si="2"/>
        <v>0</v>
      </c>
      <c r="Y14" s="39">
        <f t="shared" ca="1" si="1"/>
        <v>1</v>
      </c>
      <c r="Z14" t="str">
        <f t="shared" ca="1" si="1"/>
        <v>しんこきゅうする</v>
      </c>
    </row>
    <row r="15" spans="1:26" ht="33.75" customHeight="1">
      <c r="A15" s="57"/>
      <c r="B15" s="242">
        <v>6</v>
      </c>
      <c r="C15" s="108">
        <f t="shared" ca="1" si="3"/>
        <v>1</v>
      </c>
      <c r="D15" s="110" t="str">
        <f t="shared" ca="1" si="3"/>
        <v>物に八つ当たりする</v>
      </c>
      <c r="E15" s="59"/>
      <c r="F15" s="59"/>
      <c r="G15" s="59"/>
      <c r="H15" s="59"/>
      <c r="I15" s="59"/>
      <c r="J15" s="59"/>
      <c r="K15" s="59"/>
      <c r="L15" s="59"/>
      <c r="M15" s="59"/>
      <c r="N15" s="59"/>
      <c r="O15" s="59"/>
      <c r="P15" s="60"/>
      <c r="Q15" s="59"/>
      <c r="R15">
        <v>11</v>
      </c>
      <c r="S15">
        <f t="shared" ca="1" si="4"/>
        <v>6</v>
      </c>
      <c r="T15" s="245" t="str">
        <f t="shared" ca="1" si="4"/>
        <v/>
      </c>
      <c r="U15" s="245" t="str">
        <f t="shared" ca="1" si="1"/>
        <v/>
      </c>
      <c r="V15" s="245" t="str">
        <f t="shared" ca="1" si="1"/>
        <v/>
      </c>
      <c r="W15" s="245" t="str">
        <f t="shared" ca="1" si="1"/>
        <v/>
      </c>
      <c r="X15" s="247">
        <f t="shared" ca="1" si="2"/>
        <v>0</v>
      </c>
      <c r="Y15" s="39">
        <f t="shared" ca="1" si="1"/>
        <v>1</v>
      </c>
      <c r="Z15" t="str">
        <f t="shared" ca="1" si="1"/>
        <v>物に八つ当たりする</v>
      </c>
    </row>
    <row r="16" spans="1:26" ht="33.75" customHeight="1">
      <c r="A16" s="57"/>
      <c r="B16" s="242">
        <v>7</v>
      </c>
      <c r="C16" s="108">
        <f t="shared" ca="1" si="3"/>
        <v>1</v>
      </c>
      <c r="D16" s="110" t="str">
        <f t="shared" ca="1" si="3"/>
        <v>人に八つ当たりする</v>
      </c>
      <c r="E16" s="59"/>
      <c r="F16" s="59"/>
      <c r="G16" s="59"/>
      <c r="H16" s="59"/>
      <c r="I16" s="59"/>
      <c r="J16" s="59"/>
      <c r="K16" s="59"/>
      <c r="L16" s="59"/>
      <c r="M16" s="59"/>
      <c r="N16" s="59"/>
      <c r="O16" s="59"/>
      <c r="P16" s="60"/>
      <c r="Q16" s="59"/>
      <c r="R16">
        <v>12</v>
      </c>
      <c r="S16">
        <f t="shared" ca="1" si="4"/>
        <v>7</v>
      </c>
      <c r="T16" s="245" t="str">
        <f t="shared" ca="1" si="4"/>
        <v/>
      </c>
      <c r="U16" s="245" t="str">
        <f t="shared" ca="1" si="1"/>
        <v/>
      </c>
      <c r="V16" s="245" t="str">
        <f t="shared" ca="1" si="1"/>
        <v/>
      </c>
      <c r="W16" s="245" t="str">
        <f t="shared" ca="1" si="1"/>
        <v/>
      </c>
      <c r="X16" s="247">
        <f t="shared" ca="1" si="2"/>
        <v>0</v>
      </c>
      <c r="Y16" s="39">
        <f t="shared" ca="1" si="1"/>
        <v>1</v>
      </c>
      <c r="Z16" t="str">
        <f t="shared" ca="1" si="1"/>
        <v>人に八つ当たりする</v>
      </c>
    </row>
    <row r="17" spans="1:26" ht="33.75" customHeight="1">
      <c r="A17" s="57"/>
      <c r="B17" s="242">
        <v>8</v>
      </c>
      <c r="C17" s="108">
        <f t="shared" ca="1" si="3"/>
        <v>1</v>
      </c>
      <c r="D17" s="110" t="str">
        <f t="shared" ca="1" si="3"/>
        <v>がまんする</v>
      </c>
      <c r="E17" s="59"/>
      <c r="F17" s="59"/>
      <c r="G17" s="59"/>
      <c r="H17" s="59"/>
      <c r="I17" s="59"/>
      <c r="J17" s="59"/>
      <c r="K17" s="59"/>
      <c r="L17" s="59"/>
      <c r="M17" s="59"/>
      <c r="N17" s="59"/>
      <c r="O17" s="59"/>
      <c r="P17" s="60"/>
      <c r="Q17" s="59"/>
      <c r="R17">
        <v>13</v>
      </c>
      <c r="S17">
        <f t="shared" ca="1" si="4"/>
        <v>8</v>
      </c>
      <c r="T17" s="245" t="str">
        <f t="shared" ca="1" si="4"/>
        <v/>
      </c>
      <c r="U17" s="245" t="str">
        <f t="shared" ca="1" si="1"/>
        <v/>
      </c>
      <c r="V17" s="245" t="str">
        <f t="shared" ca="1" si="1"/>
        <v/>
      </c>
      <c r="W17" s="245" t="str">
        <f t="shared" ca="1" si="1"/>
        <v/>
      </c>
      <c r="X17" s="247">
        <f t="shared" ca="1" si="2"/>
        <v>0</v>
      </c>
      <c r="Y17" s="39">
        <f t="shared" ca="1" si="1"/>
        <v>1</v>
      </c>
      <c r="Z17" t="str">
        <f t="shared" ca="1" si="1"/>
        <v>がまんする</v>
      </c>
    </row>
    <row r="18" spans="1:26" ht="33.75" customHeight="1">
      <c r="A18" s="57"/>
      <c r="B18" s="242">
        <v>9</v>
      </c>
      <c r="C18" s="108">
        <f t="shared" ca="1" si="3"/>
        <v>1</v>
      </c>
      <c r="D18" s="110" t="str">
        <f t="shared" ca="1" si="3"/>
        <v>大声を出す</v>
      </c>
      <c r="E18" s="59"/>
      <c r="F18" s="59"/>
      <c r="G18" s="59"/>
      <c r="H18" s="59"/>
      <c r="I18" s="59"/>
      <c r="J18" s="59"/>
      <c r="K18" s="59"/>
      <c r="L18" s="59"/>
      <c r="M18" s="59"/>
      <c r="N18" s="59"/>
      <c r="O18" s="59"/>
      <c r="P18" s="60"/>
      <c r="Q18" s="59"/>
      <c r="R18">
        <v>14</v>
      </c>
      <c r="S18">
        <f t="shared" ca="1" si="4"/>
        <v>9</v>
      </c>
      <c r="T18" s="245" t="str">
        <f t="shared" ca="1" si="4"/>
        <v/>
      </c>
      <c r="U18" s="245" t="str">
        <f t="shared" ca="1" si="1"/>
        <v/>
      </c>
      <c r="V18" s="245" t="str">
        <f t="shared" ca="1" si="1"/>
        <v/>
      </c>
      <c r="W18" s="245" t="str">
        <f t="shared" ca="1" si="1"/>
        <v/>
      </c>
      <c r="X18" s="247">
        <f t="shared" ca="1" si="2"/>
        <v>0</v>
      </c>
      <c r="Y18" s="39">
        <f t="shared" ca="1" si="1"/>
        <v>1</v>
      </c>
      <c r="Z18" t="str">
        <f t="shared" ca="1" si="1"/>
        <v>大声を出す</v>
      </c>
    </row>
    <row r="19" spans="1:26" ht="33.75" customHeight="1">
      <c r="A19" s="57"/>
      <c r="B19" s="242">
        <v>10</v>
      </c>
      <c r="C19" s="108">
        <f t="shared" ca="1" si="3"/>
        <v>1</v>
      </c>
      <c r="D19" s="110" t="str">
        <f t="shared" ca="1" si="3"/>
        <v>運動などで　からだを動かす</v>
      </c>
      <c r="E19" s="59"/>
      <c r="F19" s="59"/>
      <c r="G19" s="59"/>
      <c r="H19" s="59"/>
      <c r="I19" s="59"/>
      <c r="J19" s="59"/>
      <c r="K19" s="59"/>
      <c r="L19" s="59"/>
      <c r="M19" s="59"/>
      <c r="N19" s="59"/>
      <c r="O19" s="59"/>
      <c r="P19" s="60"/>
      <c r="Q19" s="59"/>
      <c r="R19">
        <v>15</v>
      </c>
      <c r="S19">
        <f t="shared" ca="1" si="4"/>
        <v>10</v>
      </c>
      <c r="T19" s="245" t="str">
        <f t="shared" ca="1" si="4"/>
        <v/>
      </c>
      <c r="U19" s="245" t="str">
        <f t="shared" ca="1" si="1"/>
        <v/>
      </c>
      <c r="V19" s="245" t="str">
        <f t="shared" ca="1" si="1"/>
        <v/>
      </c>
      <c r="W19" s="245" t="str">
        <f t="shared" ca="1" si="1"/>
        <v/>
      </c>
      <c r="X19" s="247">
        <f t="shared" ca="1" si="2"/>
        <v>0</v>
      </c>
      <c r="Y19" s="39">
        <f t="shared" ca="1" si="1"/>
        <v>1</v>
      </c>
      <c r="Z19" t="str">
        <f t="shared" ca="1" si="1"/>
        <v>運動などで　からだを動かす</v>
      </c>
    </row>
    <row r="20" spans="1:26" ht="33.75" customHeight="1">
      <c r="A20" s="57"/>
      <c r="B20" s="242">
        <v>11</v>
      </c>
      <c r="C20" s="108">
        <f t="shared" ca="1" si="3"/>
        <v>1</v>
      </c>
      <c r="D20" s="110" t="str">
        <f t="shared" ca="1" si="3"/>
        <v>かたやゆびの力をぬいて　リラックスする</v>
      </c>
      <c r="E20" s="59"/>
      <c r="F20" s="59"/>
      <c r="G20" s="59"/>
      <c r="H20" s="59"/>
      <c r="I20" s="59"/>
      <c r="J20" s="59"/>
      <c r="K20" s="59"/>
      <c r="L20" s="59"/>
      <c r="M20" s="59"/>
      <c r="N20" s="59"/>
      <c r="O20" s="59"/>
      <c r="P20" s="60"/>
      <c r="Q20" s="59"/>
      <c r="R20">
        <v>16</v>
      </c>
      <c r="S20">
        <f t="shared" ca="1" si="4"/>
        <v>11</v>
      </c>
      <c r="T20" s="245" t="str">
        <f t="shared" ca="1" si="4"/>
        <v/>
      </c>
      <c r="U20" s="245" t="str">
        <f t="shared" ca="1" si="1"/>
        <v/>
      </c>
      <c r="V20" s="245" t="str">
        <f t="shared" ca="1" si="1"/>
        <v/>
      </c>
      <c r="W20" s="245" t="str">
        <f t="shared" ca="1" si="1"/>
        <v/>
      </c>
      <c r="X20" s="247">
        <f t="shared" ca="1" si="2"/>
        <v>0</v>
      </c>
      <c r="Y20" s="39">
        <f t="shared" ca="1" si="1"/>
        <v>1</v>
      </c>
      <c r="Z20" t="str">
        <f t="shared" ca="1" si="1"/>
        <v>かたやゆびの力をぬいて　リラックスする</v>
      </c>
    </row>
    <row r="21" spans="1:26" ht="33.75" customHeight="1">
      <c r="A21" s="57"/>
      <c r="B21" s="242">
        <v>12</v>
      </c>
      <c r="C21" s="108">
        <f t="shared" ca="1" si="3"/>
        <v>1</v>
      </c>
      <c r="D21" s="110" t="str">
        <f t="shared" ca="1" si="3"/>
        <v>自分をきずつける（かみをぬく、つねる　など）</v>
      </c>
      <c r="E21" s="59"/>
      <c r="F21" s="59"/>
      <c r="G21" s="59"/>
      <c r="H21" s="59"/>
      <c r="I21" s="59"/>
      <c r="J21" s="59"/>
      <c r="K21" s="59"/>
      <c r="L21" s="59"/>
      <c r="M21" s="59"/>
      <c r="N21" s="59"/>
      <c r="O21" s="59"/>
      <c r="P21" s="60"/>
      <c r="Q21" s="59"/>
      <c r="R21">
        <v>17</v>
      </c>
      <c r="S21">
        <f t="shared" ca="1" si="4"/>
        <v>12</v>
      </c>
      <c r="T21" s="245" t="str">
        <f t="shared" ca="1" si="4"/>
        <v/>
      </c>
      <c r="U21" s="245" t="str">
        <f t="shared" ca="1" si="1"/>
        <v/>
      </c>
      <c r="V21" s="245" t="str">
        <f t="shared" ca="1" si="1"/>
        <v/>
      </c>
      <c r="W21" s="245" t="str">
        <f t="shared" ca="1" si="1"/>
        <v/>
      </c>
      <c r="X21" s="247">
        <f t="shared" ca="1" si="2"/>
        <v>0</v>
      </c>
      <c r="Y21" s="39">
        <f t="shared" ca="1" si="1"/>
        <v>1</v>
      </c>
      <c r="Z21" t="str">
        <f t="shared" ca="1" si="1"/>
        <v>自分をきずつける（かみをぬく、つねる　など）</v>
      </c>
    </row>
    <row r="22" spans="1:26" ht="33.75" customHeight="1">
      <c r="A22" s="57"/>
      <c r="B22" s="242">
        <v>13</v>
      </c>
      <c r="C22" s="108">
        <f t="shared" ca="1" si="3"/>
        <v>1</v>
      </c>
      <c r="D22" s="110" t="str">
        <f t="shared" ca="1" si="3"/>
        <v>あばれる</v>
      </c>
      <c r="E22" s="59"/>
      <c r="F22" s="59"/>
      <c r="G22" s="59"/>
      <c r="H22" s="59"/>
      <c r="I22" s="59"/>
      <c r="J22" s="59"/>
      <c r="K22" s="59"/>
      <c r="L22" s="59"/>
      <c r="M22" s="59"/>
      <c r="N22" s="59"/>
      <c r="O22" s="59"/>
      <c r="P22" s="60"/>
      <c r="Q22" s="59"/>
      <c r="R22">
        <v>18</v>
      </c>
      <c r="S22">
        <f t="shared" ca="1" si="4"/>
        <v>13</v>
      </c>
      <c r="T22" s="245" t="str">
        <f t="shared" ca="1" si="4"/>
        <v/>
      </c>
      <c r="U22" s="245" t="str">
        <f t="shared" ca="1" si="1"/>
        <v/>
      </c>
      <c r="V22" s="245" t="str">
        <f t="shared" ca="1" si="1"/>
        <v/>
      </c>
      <c r="W22" s="245" t="str">
        <f t="shared" ca="1" si="1"/>
        <v/>
      </c>
      <c r="X22" s="247">
        <f t="shared" ca="1" si="2"/>
        <v>0</v>
      </c>
      <c r="Y22" s="39">
        <f t="shared" ca="1" si="1"/>
        <v>1</v>
      </c>
      <c r="Z22" t="str">
        <f t="shared" ca="1" si="1"/>
        <v>あばれる</v>
      </c>
    </row>
    <row r="23" spans="1:26" ht="33.75" customHeight="1">
      <c r="A23" s="57"/>
      <c r="B23" s="242">
        <v>14</v>
      </c>
      <c r="C23" s="108">
        <f t="shared" ca="1" si="3"/>
        <v>1</v>
      </c>
      <c r="D23" s="110" t="str">
        <f t="shared" ca="1" si="3"/>
        <v>これからどうするかを　考える</v>
      </c>
      <c r="E23" s="59"/>
      <c r="F23" s="59"/>
      <c r="G23" s="59"/>
      <c r="H23" s="59"/>
      <c r="I23" s="59"/>
      <c r="J23" s="59"/>
      <c r="K23" s="59"/>
      <c r="L23" s="59"/>
      <c r="M23" s="59"/>
      <c r="N23" s="59"/>
      <c r="O23" s="59"/>
      <c r="P23" s="60"/>
      <c r="Q23" s="59"/>
      <c r="R23">
        <v>19</v>
      </c>
      <c r="S23">
        <f t="shared" ca="1" si="4"/>
        <v>14</v>
      </c>
      <c r="T23" s="245" t="str">
        <f t="shared" ca="1" si="4"/>
        <v/>
      </c>
      <c r="U23" s="245" t="str">
        <f t="shared" ca="1" si="1"/>
        <v/>
      </c>
      <c r="V23" s="245" t="str">
        <f t="shared" ca="1" si="1"/>
        <v/>
      </c>
      <c r="W23" s="245" t="str">
        <f t="shared" ca="1" si="1"/>
        <v/>
      </c>
      <c r="X23" s="247">
        <f t="shared" ca="1" si="2"/>
        <v>0</v>
      </c>
      <c r="Y23" s="39">
        <f t="shared" ca="1" si="1"/>
        <v>1</v>
      </c>
      <c r="Z23" t="str">
        <f t="shared" ca="1" si="1"/>
        <v>これからどうするかを　考える</v>
      </c>
    </row>
    <row r="24" spans="1:26" ht="33.75" customHeight="1">
      <c r="A24" s="57"/>
      <c r="B24" s="242">
        <v>15</v>
      </c>
      <c r="C24" s="108">
        <f t="shared" ca="1" si="3"/>
        <v>1</v>
      </c>
      <c r="D24" s="110" t="str">
        <f t="shared" ca="1" si="3"/>
        <v>おちつくように　自分に言い聞かせる</v>
      </c>
      <c r="E24" s="59"/>
      <c r="F24" s="59"/>
      <c r="G24" s="59"/>
      <c r="H24" s="59"/>
      <c r="I24" s="59"/>
      <c r="J24" s="59"/>
      <c r="K24" s="59"/>
      <c r="L24" s="59"/>
      <c r="M24" s="59"/>
      <c r="N24" s="59"/>
      <c r="O24" s="59"/>
      <c r="P24" s="60"/>
      <c r="Q24" s="59"/>
      <c r="R24">
        <v>20</v>
      </c>
      <c r="S24">
        <f t="shared" ca="1" si="4"/>
        <v>15</v>
      </c>
      <c r="T24" s="245" t="str">
        <f t="shared" ca="1" si="4"/>
        <v/>
      </c>
      <c r="U24" s="245" t="str">
        <f t="shared" ca="1" si="1"/>
        <v/>
      </c>
      <c r="V24" s="245" t="str">
        <f t="shared" ca="1" si="1"/>
        <v/>
      </c>
      <c r="W24" s="245" t="str">
        <f t="shared" ca="1" si="1"/>
        <v/>
      </c>
      <c r="X24" s="247">
        <f t="shared" ca="1" si="2"/>
        <v>0</v>
      </c>
      <c r="Y24" s="39">
        <f t="shared" ca="1" si="1"/>
        <v>1</v>
      </c>
      <c r="Z24" t="str">
        <f t="shared" ca="1" si="1"/>
        <v>おちつくように　自分に言い聞かせる</v>
      </c>
    </row>
    <row r="25" spans="1:26" ht="33.75" customHeight="1">
      <c r="A25" s="57"/>
      <c r="B25" s="242">
        <v>16</v>
      </c>
      <c r="C25" s="108">
        <f t="shared" ca="1" si="3"/>
        <v>1</v>
      </c>
      <c r="D25" s="110" t="str">
        <f t="shared" ca="1" si="3"/>
        <v>ゲームや音楽などで　気をまぎらす</v>
      </c>
      <c r="E25" s="59"/>
      <c r="F25" s="59"/>
      <c r="G25" s="59"/>
      <c r="H25" s="59"/>
      <c r="I25" s="59"/>
      <c r="J25" s="59"/>
      <c r="K25" s="59"/>
      <c r="L25" s="59"/>
      <c r="M25" s="59"/>
      <c r="N25" s="59"/>
      <c r="O25" s="59"/>
      <c r="P25" s="60"/>
      <c r="Q25" s="59"/>
      <c r="R25">
        <v>21</v>
      </c>
      <c r="S25">
        <f t="shared" ca="1" si="4"/>
        <v>16</v>
      </c>
      <c r="T25" s="245" t="str">
        <f t="shared" ca="1" si="4"/>
        <v/>
      </c>
      <c r="U25" s="245" t="str">
        <f t="shared" ca="1" si="1"/>
        <v/>
      </c>
      <c r="V25" s="245" t="str">
        <f t="shared" ca="1" si="1"/>
        <v/>
      </c>
      <c r="W25" s="245" t="str">
        <f t="shared" ca="1" si="1"/>
        <v/>
      </c>
      <c r="X25" s="247">
        <f t="shared" ca="1" si="2"/>
        <v>0</v>
      </c>
      <c r="Y25" s="39">
        <f t="shared" ca="1" si="1"/>
        <v>1</v>
      </c>
      <c r="Z25" t="str">
        <f t="shared" ca="1" si="1"/>
        <v>ゲームや音楽などで　気をまぎらす</v>
      </c>
    </row>
    <row r="26" spans="1:26" ht="33.75" customHeight="1">
      <c r="A26" s="57"/>
      <c r="B26" s="242">
        <v>17</v>
      </c>
      <c r="C26" s="108">
        <f t="shared" ca="1" si="3"/>
        <v>1</v>
      </c>
      <c r="D26" s="110" t="str">
        <f t="shared" ca="1" si="3"/>
        <v>一人になれる場所へ行く</v>
      </c>
      <c r="E26" s="59"/>
      <c r="F26" s="59"/>
      <c r="G26" s="59"/>
      <c r="H26" s="59"/>
      <c r="I26" s="59"/>
      <c r="J26" s="59"/>
      <c r="K26" s="59"/>
      <c r="L26" s="59"/>
      <c r="M26" s="59"/>
      <c r="N26" s="59"/>
      <c r="O26" s="59"/>
      <c r="P26" s="60"/>
      <c r="Q26" s="59"/>
      <c r="R26">
        <v>22</v>
      </c>
      <c r="S26">
        <f t="shared" ca="1" si="4"/>
        <v>17</v>
      </c>
      <c r="T26" s="245" t="str">
        <f t="shared" ca="1" si="4"/>
        <v/>
      </c>
      <c r="U26" s="245" t="str">
        <f t="shared" ca="1" si="4"/>
        <v/>
      </c>
      <c r="V26" s="245" t="str">
        <f t="shared" ca="1" si="4"/>
        <v/>
      </c>
      <c r="W26" s="245" t="str">
        <f t="shared" ca="1" si="4"/>
        <v/>
      </c>
      <c r="X26" s="247">
        <f t="shared" ca="1" si="2"/>
        <v>0</v>
      </c>
      <c r="Y26" s="39">
        <f t="shared" ca="1" si="4"/>
        <v>1</v>
      </c>
      <c r="Z26" t="str">
        <f t="shared" ca="1" si="4"/>
        <v>一人になれる場所へ行く</v>
      </c>
    </row>
    <row r="27" spans="1:26" ht="33.75" customHeight="1">
      <c r="A27" s="57"/>
      <c r="B27" s="242">
        <v>18</v>
      </c>
      <c r="C27" s="108">
        <f t="shared" ca="1" si="3"/>
        <v>1</v>
      </c>
      <c r="D27" s="110" t="str">
        <f t="shared" ca="1" si="3"/>
        <v>おちつくまで　数を数える</v>
      </c>
      <c r="E27" s="59"/>
      <c r="F27" s="59"/>
      <c r="G27" s="59"/>
      <c r="H27" s="59"/>
      <c r="I27" s="59"/>
      <c r="J27" s="59"/>
      <c r="K27" s="59"/>
      <c r="L27" s="59"/>
      <c r="M27" s="59"/>
      <c r="N27" s="59"/>
      <c r="O27" s="59"/>
      <c r="P27" s="60"/>
      <c r="R27">
        <v>23</v>
      </c>
      <c r="S27">
        <f t="shared" ca="1" si="4"/>
        <v>18</v>
      </c>
      <c r="T27" s="245" t="str">
        <f t="shared" ca="1" si="4"/>
        <v/>
      </c>
      <c r="U27" s="245" t="str">
        <f t="shared" ca="1" si="4"/>
        <v/>
      </c>
      <c r="V27" s="245" t="str">
        <f t="shared" ca="1" si="4"/>
        <v/>
      </c>
      <c r="W27" s="245" t="str">
        <f t="shared" ca="1" si="4"/>
        <v/>
      </c>
      <c r="X27" s="247">
        <f t="shared" ca="1" si="2"/>
        <v>0</v>
      </c>
      <c r="Y27" s="39">
        <f t="shared" ca="1" si="4"/>
        <v>1</v>
      </c>
      <c r="Z27" t="str">
        <f t="shared" ca="1" si="4"/>
        <v>おちつくまで　数を数える</v>
      </c>
    </row>
    <row r="28" spans="1:26" ht="33.75" customHeight="1">
      <c r="A28" s="57"/>
      <c r="B28" s="242">
        <v>19</v>
      </c>
      <c r="C28" s="108">
        <f t="shared" ca="1" si="3"/>
        <v>1</v>
      </c>
      <c r="D28" s="110" t="str">
        <f t="shared" ca="1" si="3"/>
        <v>やけ食いをする</v>
      </c>
      <c r="E28" s="59"/>
      <c r="F28" s="59"/>
      <c r="G28" s="59"/>
      <c r="H28" s="59"/>
      <c r="I28" s="59"/>
      <c r="J28" s="59"/>
      <c r="K28" s="59"/>
      <c r="L28" s="59"/>
      <c r="M28" s="59"/>
      <c r="N28" s="59"/>
      <c r="O28" s="59"/>
      <c r="P28" s="60"/>
      <c r="Q28" s="59"/>
      <c r="R28">
        <v>24</v>
      </c>
      <c r="S28">
        <f t="shared" ca="1" si="4"/>
        <v>19</v>
      </c>
      <c r="T28" s="245" t="str">
        <f t="shared" ca="1" si="4"/>
        <v/>
      </c>
      <c r="U28" s="245" t="str">
        <f t="shared" ca="1" si="4"/>
        <v/>
      </c>
      <c r="V28" s="245" t="str">
        <f t="shared" ca="1" si="4"/>
        <v/>
      </c>
      <c r="W28" s="245" t="str">
        <f t="shared" ca="1" si="4"/>
        <v/>
      </c>
      <c r="X28" s="247">
        <f t="shared" ca="1" si="2"/>
        <v>0</v>
      </c>
      <c r="Y28" s="39">
        <f t="shared" ca="1" si="4"/>
        <v>1</v>
      </c>
      <c r="Z28" t="str">
        <f t="shared" ca="1" si="4"/>
        <v>やけ食いをする</v>
      </c>
    </row>
    <row r="29" spans="1:26" ht="33.75" customHeight="1">
      <c r="A29" s="57"/>
      <c r="B29" s="242">
        <v>20</v>
      </c>
      <c r="C29" s="108">
        <f t="shared" ca="1" si="3"/>
        <v>1</v>
      </c>
      <c r="D29" s="110" t="str">
        <f t="shared" ca="1" si="3"/>
        <v>なく</v>
      </c>
      <c r="E29" s="59"/>
      <c r="F29" s="59"/>
      <c r="G29" s="59"/>
      <c r="H29" s="59"/>
      <c r="I29" s="59"/>
      <c r="J29" s="59"/>
      <c r="K29" s="59"/>
      <c r="L29" s="59"/>
      <c r="M29" s="59"/>
      <c r="N29" s="59"/>
      <c r="O29" s="59"/>
      <c r="P29" s="60"/>
      <c r="R29">
        <v>25</v>
      </c>
      <c r="S29">
        <f t="shared" ca="1" si="4"/>
        <v>20</v>
      </c>
      <c r="T29" s="245" t="str">
        <f t="shared" ca="1" si="4"/>
        <v/>
      </c>
      <c r="U29" s="245" t="str">
        <f t="shared" ca="1" si="4"/>
        <v/>
      </c>
      <c r="V29" s="245" t="str">
        <f t="shared" ca="1" si="4"/>
        <v/>
      </c>
      <c r="W29" s="245" t="str">
        <f t="shared" ca="1" si="4"/>
        <v/>
      </c>
      <c r="X29" s="247">
        <f t="shared" ca="1" si="2"/>
        <v>0</v>
      </c>
      <c r="Y29" s="39">
        <f t="shared" ca="1" si="4"/>
        <v>1</v>
      </c>
      <c r="Z29" t="str">
        <f t="shared" ca="1" si="4"/>
        <v>なく</v>
      </c>
    </row>
    <row r="30" spans="1:26" ht="23.25" customHeight="1" thickBot="1">
      <c r="A30" s="64"/>
      <c r="B30" s="65"/>
      <c r="C30" s="243"/>
      <c r="D30" s="65"/>
      <c r="E30" s="65"/>
      <c r="F30" s="65"/>
      <c r="G30" s="65"/>
      <c r="H30" s="65"/>
      <c r="I30" s="65"/>
      <c r="J30" s="65"/>
      <c r="K30" s="65"/>
      <c r="L30" s="65"/>
      <c r="M30" s="65"/>
      <c r="N30" s="65"/>
      <c r="O30" s="65"/>
      <c r="P30" s="66"/>
      <c r="R30">
        <v>38</v>
      </c>
      <c r="S30">
        <f t="shared" ca="1" si="4"/>
        <v>0</v>
      </c>
      <c r="T30" s="249">
        <f t="shared" ca="1" si="4"/>
        <v>0</v>
      </c>
      <c r="U30" s="249">
        <f t="shared" ca="1" si="4"/>
        <v>0</v>
      </c>
      <c r="V30" s="249">
        <f t="shared" ca="1" si="4"/>
        <v>0</v>
      </c>
      <c r="W30" s="249">
        <f t="shared" ca="1" si="4"/>
        <v>0</v>
      </c>
      <c r="X30" s="249">
        <f t="shared" ca="1" si="2"/>
        <v>0</v>
      </c>
      <c r="Y30" s="39">
        <f t="shared" ca="1" si="4"/>
        <v>0</v>
      </c>
      <c r="Z30">
        <f t="shared" ca="1" si="4"/>
        <v>0</v>
      </c>
    </row>
    <row r="31" spans="1:26" ht="13.5" customHeight="1">
      <c r="C31" s="62"/>
      <c r="R31">
        <v>39</v>
      </c>
      <c r="S31">
        <f t="shared" ref="S31:Z47" ca="1" si="5">IFERROR(INDIRECT($T$4&amp;S$5&amp;$R31),"")</f>
        <v>0</v>
      </c>
      <c r="T31" s="249">
        <f t="shared" ca="1" si="5"/>
        <v>0</v>
      </c>
      <c r="U31" s="249">
        <f t="shared" ca="1" si="5"/>
        <v>0</v>
      </c>
      <c r="V31" s="249">
        <f t="shared" ca="1" si="5"/>
        <v>0</v>
      </c>
      <c r="W31" s="249">
        <f t="shared" ca="1" si="5"/>
        <v>0</v>
      </c>
      <c r="X31" s="249">
        <f t="shared" ca="1" si="2"/>
        <v>0</v>
      </c>
      <c r="Y31" s="39">
        <f t="shared" ca="1" si="5"/>
        <v>0</v>
      </c>
      <c r="Z31">
        <f t="shared" ca="1" si="5"/>
        <v>0</v>
      </c>
    </row>
    <row r="32" spans="1:26">
      <c r="R32">
        <v>40</v>
      </c>
      <c r="S32">
        <f t="shared" ca="1" si="5"/>
        <v>0</v>
      </c>
      <c r="T32" s="249">
        <f t="shared" ca="1" si="5"/>
        <v>0</v>
      </c>
      <c r="U32" s="249">
        <f t="shared" ca="1" si="5"/>
        <v>0</v>
      </c>
      <c r="V32" s="249">
        <f t="shared" ca="1" si="5"/>
        <v>0</v>
      </c>
      <c r="W32" s="249">
        <f t="shared" ca="1" si="5"/>
        <v>0</v>
      </c>
      <c r="X32" s="249">
        <f t="shared" ca="1" si="2"/>
        <v>0</v>
      </c>
      <c r="Y32" s="39">
        <f t="shared" ca="1" si="5"/>
        <v>0</v>
      </c>
      <c r="Z32">
        <f t="shared" ca="1" si="5"/>
        <v>0</v>
      </c>
    </row>
    <row r="33" spans="18:26">
      <c r="R33">
        <v>41</v>
      </c>
      <c r="S33">
        <f t="shared" ca="1" si="5"/>
        <v>0</v>
      </c>
      <c r="T33" s="249">
        <f t="shared" ca="1" si="5"/>
        <v>0</v>
      </c>
      <c r="U33" s="249">
        <f t="shared" ca="1" si="5"/>
        <v>0</v>
      </c>
      <c r="V33" s="249">
        <f t="shared" ca="1" si="5"/>
        <v>0</v>
      </c>
      <c r="W33" s="249">
        <f t="shared" ca="1" si="5"/>
        <v>0</v>
      </c>
      <c r="X33" s="249">
        <f t="shared" ca="1" si="2"/>
        <v>0</v>
      </c>
      <c r="Y33" s="39">
        <f t="shared" ca="1" si="5"/>
        <v>0</v>
      </c>
      <c r="Z33">
        <f t="shared" ca="1" si="5"/>
        <v>0</v>
      </c>
    </row>
    <row r="34" spans="18:26">
      <c r="R34">
        <v>42</v>
      </c>
      <c r="S34">
        <f t="shared" ca="1" si="5"/>
        <v>0</v>
      </c>
      <c r="T34" s="249">
        <f t="shared" ca="1" si="5"/>
        <v>0</v>
      </c>
      <c r="U34" s="249">
        <f t="shared" ca="1" si="5"/>
        <v>0</v>
      </c>
      <c r="V34" s="249">
        <f t="shared" ca="1" si="5"/>
        <v>0</v>
      </c>
      <c r="W34" s="249">
        <f t="shared" ca="1" si="5"/>
        <v>0</v>
      </c>
      <c r="X34" s="249">
        <f t="shared" ca="1" si="2"/>
        <v>0</v>
      </c>
      <c r="Y34" s="39">
        <f t="shared" ca="1" si="5"/>
        <v>0</v>
      </c>
      <c r="Z34">
        <f t="shared" ca="1" si="5"/>
        <v>0</v>
      </c>
    </row>
    <row r="35" spans="18:26">
      <c r="R35">
        <v>43</v>
      </c>
      <c r="S35">
        <f t="shared" ca="1" si="5"/>
        <v>0</v>
      </c>
      <c r="T35" s="249">
        <f t="shared" ca="1" si="5"/>
        <v>0</v>
      </c>
      <c r="U35" s="249">
        <f t="shared" ca="1" si="5"/>
        <v>0</v>
      </c>
      <c r="V35" s="249">
        <f t="shared" ca="1" si="5"/>
        <v>0</v>
      </c>
      <c r="W35" s="249">
        <f t="shared" ca="1" si="5"/>
        <v>0</v>
      </c>
      <c r="X35" s="249">
        <f t="shared" ca="1" si="2"/>
        <v>0</v>
      </c>
      <c r="Y35" s="39">
        <f t="shared" ca="1" si="5"/>
        <v>0</v>
      </c>
      <c r="Z35">
        <f t="shared" ca="1" si="5"/>
        <v>0</v>
      </c>
    </row>
    <row r="36" spans="18:26">
      <c r="R36">
        <v>44</v>
      </c>
      <c r="S36">
        <f t="shared" ca="1" si="5"/>
        <v>0</v>
      </c>
      <c r="T36" s="249">
        <f t="shared" ca="1" si="5"/>
        <v>0</v>
      </c>
      <c r="U36" s="249">
        <f t="shared" ca="1" si="5"/>
        <v>0</v>
      </c>
      <c r="V36" s="249">
        <f t="shared" ca="1" si="5"/>
        <v>0</v>
      </c>
      <c r="W36" s="249">
        <f t="shared" ca="1" si="5"/>
        <v>0</v>
      </c>
      <c r="X36" s="249">
        <f t="shared" ca="1" si="2"/>
        <v>0</v>
      </c>
      <c r="Y36" s="39">
        <f t="shared" ca="1" si="5"/>
        <v>0</v>
      </c>
      <c r="Z36">
        <f t="shared" ca="1" si="5"/>
        <v>0</v>
      </c>
    </row>
    <row r="37" spans="18:26">
      <c r="R37">
        <v>45</v>
      </c>
      <c r="S37">
        <f t="shared" ca="1" si="5"/>
        <v>0</v>
      </c>
      <c r="T37" s="249">
        <f t="shared" ca="1" si="5"/>
        <v>0</v>
      </c>
      <c r="U37" s="249">
        <f t="shared" ca="1" si="5"/>
        <v>0</v>
      </c>
      <c r="V37" s="249">
        <f t="shared" ca="1" si="5"/>
        <v>0</v>
      </c>
      <c r="W37" s="249">
        <f t="shared" ca="1" si="5"/>
        <v>0</v>
      </c>
      <c r="X37" s="249">
        <f t="shared" ca="1" si="2"/>
        <v>0</v>
      </c>
      <c r="Y37" s="39">
        <f t="shared" ca="1" si="5"/>
        <v>0</v>
      </c>
      <c r="Z37">
        <f t="shared" ca="1" si="5"/>
        <v>0</v>
      </c>
    </row>
    <row r="38" spans="18:26">
      <c r="R38">
        <v>46</v>
      </c>
      <c r="S38">
        <f t="shared" ca="1" si="5"/>
        <v>0</v>
      </c>
      <c r="T38" s="249">
        <f t="shared" ca="1" si="5"/>
        <v>0</v>
      </c>
      <c r="U38" s="249">
        <f t="shared" ca="1" si="5"/>
        <v>0</v>
      </c>
      <c r="V38" s="249">
        <f t="shared" ca="1" si="5"/>
        <v>0</v>
      </c>
      <c r="W38" s="249">
        <f t="shared" ca="1" si="5"/>
        <v>0</v>
      </c>
      <c r="X38" s="249">
        <f t="shared" ca="1" si="2"/>
        <v>0</v>
      </c>
      <c r="Y38" s="39">
        <f t="shared" ca="1" si="5"/>
        <v>0</v>
      </c>
      <c r="Z38">
        <f t="shared" ca="1" si="5"/>
        <v>0</v>
      </c>
    </row>
    <row r="39" spans="18:26">
      <c r="R39">
        <v>47</v>
      </c>
      <c r="S39">
        <f t="shared" ca="1" si="5"/>
        <v>0</v>
      </c>
      <c r="T39" s="249">
        <f t="shared" ca="1" si="5"/>
        <v>0</v>
      </c>
      <c r="U39" s="249">
        <f t="shared" ca="1" si="5"/>
        <v>0</v>
      </c>
      <c r="V39" s="249">
        <f t="shared" ca="1" si="5"/>
        <v>0</v>
      </c>
      <c r="W39" s="249">
        <f t="shared" ca="1" si="5"/>
        <v>0</v>
      </c>
      <c r="X39" s="249">
        <f t="shared" ca="1" si="2"/>
        <v>0</v>
      </c>
      <c r="Y39" s="39">
        <f t="shared" ca="1" si="5"/>
        <v>0</v>
      </c>
      <c r="Z39">
        <f t="shared" ca="1" si="5"/>
        <v>0</v>
      </c>
    </row>
    <row r="40" spans="18:26">
      <c r="R40">
        <v>48</v>
      </c>
      <c r="S40">
        <f t="shared" ca="1" si="5"/>
        <v>0</v>
      </c>
      <c r="T40" s="249">
        <f t="shared" ca="1" si="5"/>
        <v>0</v>
      </c>
      <c r="U40" s="249">
        <f t="shared" ca="1" si="5"/>
        <v>0</v>
      </c>
      <c r="V40" s="249">
        <f t="shared" ca="1" si="5"/>
        <v>0</v>
      </c>
      <c r="W40" s="249">
        <f t="shared" ca="1" si="5"/>
        <v>0</v>
      </c>
      <c r="X40" s="249">
        <f t="shared" ca="1" si="2"/>
        <v>0</v>
      </c>
      <c r="Y40" s="39">
        <f t="shared" ca="1" si="5"/>
        <v>0</v>
      </c>
      <c r="Z40">
        <f t="shared" ca="1" si="5"/>
        <v>0</v>
      </c>
    </row>
    <row r="41" spans="18:26">
      <c r="R41">
        <v>49</v>
      </c>
      <c r="S41">
        <f t="shared" ca="1" si="5"/>
        <v>0</v>
      </c>
      <c r="T41" s="249">
        <f t="shared" ca="1" si="5"/>
        <v>0</v>
      </c>
      <c r="U41" s="249">
        <f t="shared" ca="1" si="5"/>
        <v>0</v>
      </c>
      <c r="V41" s="249">
        <f t="shared" ca="1" si="5"/>
        <v>0</v>
      </c>
      <c r="W41" s="249">
        <f t="shared" ca="1" si="5"/>
        <v>0</v>
      </c>
      <c r="X41" s="249">
        <f t="shared" ca="1" si="2"/>
        <v>0</v>
      </c>
      <c r="Y41" s="39">
        <f t="shared" ca="1" si="5"/>
        <v>0</v>
      </c>
      <c r="Z41">
        <f t="shared" ca="1" si="5"/>
        <v>0</v>
      </c>
    </row>
    <row r="42" spans="18:26">
      <c r="R42">
        <v>50</v>
      </c>
      <c r="S42">
        <f t="shared" ca="1" si="5"/>
        <v>0</v>
      </c>
      <c r="T42" s="249">
        <f t="shared" ca="1" si="5"/>
        <v>0</v>
      </c>
      <c r="U42" s="249">
        <f t="shared" ca="1" si="5"/>
        <v>0</v>
      </c>
      <c r="V42" s="249">
        <f t="shared" ca="1" si="5"/>
        <v>0</v>
      </c>
      <c r="W42" s="249">
        <f t="shared" ca="1" si="5"/>
        <v>0</v>
      </c>
      <c r="X42" s="249">
        <f t="shared" ca="1" si="2"/>
        <v>0</v>
      </c>
      <c r="Y42" s="39">
        <f t="shared" ca="1" si="5"/>
        <v>0</v>
      </c>
      <c r="Z42">
        <f t="shared" ca="1" si="5"/>
        <v>0</v>
      </c>
    </row>
    <row r="43" spans="18:26">
      <c r="R43">
        <v>51</v>
      </c>
      <c r="S43">
        <f t="shared" ca="1" si="5"/>
        <v>0</v>
      </c>
      <c r="T43" s="249">
        <f t="shared" ca="1" si="5"/>
        <v>0</v>
      </c>
      <c r="U43" s="249">
        <f t="shared" ca="1" si="5"/>
        <v>0</v>
      </c>
      <c r="V43" s="249">
        <f t="shared" ca="1" si="5"/>
        <v>0</v>
      </c>
      <c r="W43" s="249">
        <f t="shared" ca="1" si="5"/>
        <v>0</v>
      </c>
      <c r="X43" s="249">
        <f t="shared" ca="1" si="2"/>
        <v>0</v>
      </c>
      <c r="Y43" s="39">
        <f t="shared" ca="1" si="5"/>
        <v>0</v>
      </c>
      <c r="Z43">
        <f t="shared" ca="1" si="5"/>
        <v>0</v>
      </c>
    </row>
    <row r="44" spans="18:26">
      <c r="R44">
        <v>52</v>
      </c>
      <c r="S44">
        <f t="shared" ca="1" si="5"/>
        <v>0</v>
      </c>
      <c r="T44" s="249">
        <f t="shared" ca="1" si="5"/>
        <v>0</v>
      </c>
      <c r="U44" s="249">
        <f t="shared" ca="1" si="5"/>
        <v>0</v>
      </c>
      <c r="V44" s="249">
        <f t="shared" ca="1" si="5"/>
        <v>0</v>
      </c>
      <c r="W44" s="249">
        <f t="shared" ca="1" si="5"/>
        <v>0</v>
      </c>
      <c r="X44" s="249">
        <f t="shared" ca="1" si="2"/>
        <v>0</v>
      </c>
      <c r="Y44" s="39">
        <f t="shared" ca="1" si="5"/>
        <v>0</v>
      </c>
      <c r="Z44">
        <f t="shared" ca="1" si="5"/>
        <v>0</v>
      </c>
    </row>
    <row r="45" spans="18:26">
      <c r="R45">
        <v>53</v>
      </c>
      <c r="S45">
        <f t="shared" ca="1" si="5"/>
        <v>0</v>
      </c>
      <c r="T45" s="249">
        <f t="shared" ca="1" si="5"/>
        <v>0</v>
      </c>
      <c r="U45" s="249">
        <f t="shared" ca="1" si="5"/>
        <v>0</v>
      </c>
      <c r="V45" s="249">
        <f t="shared" ca="1" si="5"/>
        <v>0</v>
      </c>
      <c r="W45" s="249">
        <f t="shared" ca="1" si="5"/>
        <v>0</v>
      </c>
      <c r="X45" s="249">
        <f t="shared" ca="1" si="2"/>
        <v>0</v>
      </c>
      <c r="Y45" s="39">
        <f t="shared" ca="1" si="5"/>
        <v>0</v>
      </c>
      <c r="Z45">
        <f t="shared" ca="1" si="5"/>
        <v>0</v>
      </c>
    </row>
    <row r="46" spans="18:26">
      <c r="R46">
        <v>54</v>
      </c>
      <c r="S46">
        <f t="shared" ca="1" si="5"/>
        <v>0</v>
      </c>
      <c r="T46" s="249">
        <f t="shared" ca="1" si="5"/>
        <v>0</v>
      </c>
      <c r="U46" s="249">
        <f t="shared" ca="1" si="5"/>
        <v>0</v>
      </c>
      <c r="V46" s="249">
        <f t="shared" ca="1" si="5"/>
        <v>0</v>
      </c>
      <c r="W46" s="249">
        <f t="shared" ca="1" si="5"/>
        <v>0</v>
      </c>
      <c r="X46" s="249">
        <f t="shared" ca="1" si="2"/>
        <v>0</v>
      </c>
      <c r="Y46" s="39">
        <f t="shared" ca="1" si="5"/>
        <v>0</v>
      </c>
      <c r="Z46">
        <f t="shared" ca="1" si="5"/>
        <v>0</v>
      </c>
    </row>
    <row r="47" spans="18:26">
      <c r="R47">
        <v>55</v>
      </c>
      <c r="S47">
        <f t="shared" ca="1" si="5"/>
        <v>0</v>
      </c>
      <c r="T47" s="249">
        <f t="shared" ca="1" si="5"/>
        <v>0</v>
      </c>
      <c r="U47" s="249">
        <f t="shared" ca="1" si="5"/>
        <v>0</v>
      </c>
      <c r="V47" s="249">
        <f t="shared" ca="1" si="5"/>
        <v>0</v>
      </c>
      <c r="W47" s="249">
        <f t="shared" ca="1" si="5"/>
        <v>0</v>
      </c>
      <c r="X47" s="249">
        <f t="shared" ca="1" si="2"/>
        <v>0</v>
      </c>
      <c r="Y47" s="39">
        <f t="shared" ca="1" si="5"/>
        <v>0</v>
      </c>
      <c r="Z47">
        <f t="shared" ca="1" si="5"/>
        <v>0</v>
      </c>
    </row>
  </sheetData>
  <sheetProtection password="CC04" sheet="1" objects="1" scenarios="1"/>
  <mergeCells count="1">
    <mergeCell ref="D5:O5"/>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30" max="11"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B26"/>
  <sheetViews>
    <sheetView view="pageBreakPreview" zoomScale="90" zoomScaleNormal="80" zoomScaleSheetLayoutView="90" workbookViewId="0">
      <selection activeCell="D5" sqref="D5"/>
    </sheetView>
  </sheetViews>
  <sheetFormatPr defaultRowHeight="13.5"/>
  <cols>
    <col min="1" max="1" width="0.125" customWidth="1"/>
    <col min="2" max="2" width="14.5" hidden="1" customWidth="1"/>
    <col min="3" max="3" width="2.75" bestFit="1" customWidth="1"/>
    <col min="4" max="4" width="2.5" customWidth="1"/>
    <col min="5" max="5" width="2.125" customWidth="1"/>
    <col min="6" max="6" width="3.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3" hidden="1" customWidth="1"/>
    <col min="87" max="88" width="0" hidden="1" customWidth="1"/>
    <col min="89" max="89" width="14.875" hidden="1" customWidth="1"/>
    <col min="90" max="90" width="36.125" style="148" hidden="1" customWidth="1"/>
    <col min="91" max="99" width="0" hidden="1" customWidth="1"/>
  </cols>
  <sheetData>
    <row r="1" spans="1:262" s="1" customFormat="1" ht="14.25" thickBot="1">
      <c r="A1" s="26"/>
      <c r="B1" s="21"/>
      <c r="C1" s="20"/>
      <c r="D1" s="21"/>
      <c r="E1" s="401" t="s">
        <v>0</v>
      </c>
      <c r="F1" s="401"/>
      <c r="G1" s="401"/>
      <c r="H1" s="401"/>
      <c r="I1" s="401"/>
      <c r="J1" s="401"/>
      <c r="K1" s="402"/>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6"/>
      <c r="BZ1" s="29"/>
      <c r="CA1" s="29"/>
      <c r="CB1" s="30"/>
      <c r="CH1" s="150"/>
      <c r="CL1" s="145"/>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403" t="s">
        <v>149</v>
      </c>
      <c r="B2" s="404"/>
      <c r="C2" s="404"/>
      <c r="D2" s="405"/>
      <c r="E2" s="405"/>
      <c r="F2" s="405"/>
      <c r="G2" s="405"/>
      <c r="H2" s="405"/>
      <c r="I2" s="405"/>
      <c r="J2" s="406"/>
      <c r="K2" s="410" t="s">
        <v>15</v>
      </c>
      <c r="L2" s="418" t="str">
        <f>IF(事前入力【トラブルの頻度】!L2="","",事前入力【トラブルの頻度】!L2)</f>
        <v/>
      </c>
      <c r="M2" s="420" t="str">
        <f>IF(事前入力【トラブルの頻度】!M2="","",事前入力【トラブルの頻度】!M2)</f>
        <v/>
      </c>
      <c r="N2" s="420" t="str">
        <f>IF(事前入力【トラブルの頻度】!N2="","",事前入力【トラブルの頻度】!N2)</f>
        <v/>
      </c>
      <c r="O2" s="420" t="str">
        <f>IF(事前入力【トラブルの頻度】!O2="","",事前入力【トラブルの頻度】!O2)</f>
        <v/>
      </c>
      <c r="P2" s="420" t="str">
        <f>IF(事前入力【トラブルの頻度】!P2="","",事前入力【トラブルの頻度】!P2)</f>
        <v/>
      </c>
      <c r="Q2" s="420" t="str">
        <f>IF(事前入力【トラブルの頻度】!Q2="","",事前入力【トラブルの頻度】!Q2)</f>
        <v/>
      </c>
      <c r="R2" s="420" t="str">
        <f>IF(事前入力【トラブルの頻度】!R2="","",事前入力【トラブルの頻度】!R2)</f>
        <v/>
      </c>
      <c r="S2" s="420" t="str">
        <f>IF(事前入力【トラブルの頻度】!S2="","",事前入力【トラブルの頻度】!S2)</f>
        <v/>
      </c>
      <c r="T2" s="420" t="str">
        <f>IF(事前入力【トラブルの頻度】!T2="","",事前入力【トラブルの頻度】!T2)</f>
        <v/>
      </c>
      <c r="U2" s="420" t="str">
        <f>IF(事前入力【トラブルの頻度】!U2="","",事前入力【トラブルの頻度】!U2)</f>
        <v/>
      </c>
      <c r="V2" s="420" t="str">
        <f>IF(事前入力【トラブルの頻度】!V2="","",事前入力【トラブルの頻度】!V2)</f>
        <v/>
      </c>
      <c r="W2" s="420" t="str">
        <f>IF(事前入力【トラブルの頻度】!W2="","",事前入力【トラブルの頻度】!W2)</f>
        <v/>
      </c>
      <c r="X2" s="420" t="str">
        <f>IF(事前入力【トラブルの頻度】!X2="","",事前入力【トラブルの頻度】!X2)</f>
        <v/>
      </c>
      <c r="Y2" s="420" t="str">
        <f>IF(事前入力【トラブルの頻度】!Y2="","",事前入力【トラブルの頻度】!Y2)</f>
        <v/>
      </c>
      <c r="Z2" s="420" t="str">
        <f>IF(事前入力【トラブルの頻度】!Z2="","",事前入力【トラブルの頻度】!Z2)</f>
        <v/>
      </c>
      <c r="AA2" s="420" t="str">
        <f>IF(事前入力【トラブルの頻度】!AA2="","",事前入力【トラブルの頻度】!AA2)</f>
        <v/>
      </c>
      <c r="AB2" s="420" t="str">
        <f>IF(事前入力【トラブルの頻度】!AB2="","",事前入力【トラブルの頻度】!AB2)</f>
        <v/>
      </c>
      <c r="AC2" s="420" t="str">
        <f>IF(事前入力【トラブルの頻度】!AC2="","",事前入力【トラブルの頻度】!AC2)</f>
        <v/>
      </c>
      <c r="AD2" s="420" t="str">
        <f>IF(事前入力【トラブルの頻度】!AD2="","",事前入力【トラブルの頻度】!AD2)</f>
        <v/>
      </c>
      <c r="AE2" s="420" t="str">
        <f>IF(事前入力【トラブルの頻度】!AE2="","",事前入力【トラブルの頻度】!AE2)</f>
        <v/>
      </c>
      <c r="AF2" s="420" t="str">
        <f>IF(事前入力【トラブルの頻度】!AF2="","",事前入力【トラブルの頻度】!AF2)</f>
        <v/>
      </c>
      <c r="AG2" s="420" t="str">
        <f>IF(事前入力【トラブルの頻度】!AG2="","",事前入力【トラブルの頻度】!AG2)</f>
        <v/>
      </c>
      <c r="AH2" s="420" t="str">
        <f>IF(事前入力【トラブルの頻度】!AH2="","",事前入力【トラブルの頻度】!AH2)</f>
        <v/>
      </c>
      <c r="AI2" s="420" t="str">
        <f>IF(事前入力【トラブルの頻度】!AI2="","",事前入力【トラブルの頻度】!AI2)</f>
        <v/>
      </c>
      <c r="AJ2" s="422" t="str">
        <f>IF(事前入力【トラブルの頻度】!AJ2="","",事前入力【トラブルの頻度】!AJ2)</f>
        <v/>
      </c>
      <c r="AK2" s="418" t="str">
        <f>IF(事前入力【トラブルの頻度】!AK2="","",事前入力【トラブルの頻度】!AK2)</f>
        <v/>
      </c>
      <c r="AL2" s="420" t="str">
        <f>IF(事前入力【トラブルの頻度】!AL2="","",事前入力【トラブルの頻度】!AL2)</f>
        <v/>
      </c>
      <c r="AM2" s="420" t="str">
        <f>IF(事前入力【トラブルの頻度】!AM2="","",事前入力【トラブルの頻度】!AM2)</f>
        <v/>
      </c>
      <c r="AN2" s="420" t="str">
        <f>IF(事前入力【トラブルの頻度】!AN2="","",事前入力【トラブルの頻度】!AN2)</f>
        <v/>
      </c>
      <c r="AO2" s="420" t="str">
        <f>IF(事前入力【トラブルの頻度】!AO2="","",事前入力【トラブルの頻度】!AO2)</f>
        <v/>
      </c>
      <c r="AP2" s="420" t="str">
        <f>IF(事前入力【トラブルの頻度】!AP2="","",事前入力【トラブルの頻度】!AP2)</f>
        <v/>
      </c>
      <c r="AQ2" s="420" t="str">
        <f>IF(事前入力【トラブルの頻度】!AQ2="","",事前入力【トラブルの頻度】!AQ2)</f>
        <v/>
      </c>
      <c r="AR2" s="420" t="str">
        <f>IF(事前入力【トラブルの頻度】!AR2="","",事前入力【トラブルの頻度】!AR2)</f>
        <v/>
      </c>
      <c r="AS2" s="420" t="str">
        <f>IF(事前入力【トラブルの頻度】!AS2="","",事前入力【トラブルの頻度】!AS2)</f>
        <v/>
      </c>
      <c r="AT2" s="420" t="str">
        <f>IF(事前入力【トラブルの頻度】!AT2="","",事前入力【トラブルの頻度】!AT2)</f>
        <v/>
      </c>
      <c r="AU2" s="420" t="str">
        <f>IF(事前入力【トラブルの頻度】!AU2="","",事前入力【トラブルの頻度】!AU2)</f>
        <v/>
      </c>
      <c r="AV2" s="420" t="str">
        <f>IF(事前入力【トラブルの頻度】!AV2="","",事前入力【トラブルの頻度】!AV2)</f>
        <v/>
      </c>
      <c r="AW2" s="420" t="str">
        <f>IF(事前入力【トラブルの頻度】!AW2="","",事前入力【トラブルの頻度】!AW2)</f>
        <v/>
      </c>
      <c r="AX2" s="420" t="str">
        <f>IF(事前入力【トラブルの頻度】!AX2="","",事前入力【トラブルの頻度】!AX2)</f>
        <v/>
      </c>
      <c r="AY2" s="420" t="str">
        <f>IF(事前入力【トラブルの頻度】!AY2="","",事前入力【トラブルの頻度】!AY2)</f>
        <v/>
      </c>
      <c r="AZ2" s="420" t="str">
        <f>IF(事前入力【トラブルの頻度】!AZ2="","",事前入力【トラブルの頻度】!AZ2)</f>
        <v/>
      </c>
      <c r="BA2" s="420" t="str">
        <f>IF(事前入力【トラブルの頻度】!BA2="","",事前入力【トラブルの頻度】!BA2)</f>
        <v/>
      </c>
      <c r="BB2" s="420" t="str">
        <f>IF(事前入力【トラブルの頻度】!BB2="","",事前入力【トラブルの頻度】!BB2)</f>
        <v/>
      </c>
      <c r="BC2" s="420" t="str">
        <f>IF(事前入力【トラブルの頻度】!BC2="","",事前入力【トラブルの頻度】!BC2)</f>
        <v/>
      </c>
      <c r="BD2" s="420" t="str">
        <f>IF(事前入力【トラブルの頻度】!BD2="","",事前入力【トラブルの頻度】!BD2)</f>
        <v/>
      </c>
      <c r="BE2" s="420" t="str">
        <f>IF(事前入力【トラブルの頻度】!BE2="","",事前入力【トラブルの頻度】!BE2)</f>
        <v/>
      </c>
      <c r="BF2" s="420" t="str">
        <f>IF(事前入力【トラブルの頻度】!BF2="","",事前入力【トラブルの頻度】!BF2)</f>
        <v/>
      </c>
      <c r="BG2" s="420" t="str">
        <f>IF(事前入力【トラブルの頻度】!BG2="","",事前入力【トラブルの頻度】!BG2)</f>
        <v/>
      </c>
      <c r="BH2" s="420" t="str">
        <f>IF(事前入力【トラブルの頻度】!BH2="","",事前入力【トラブルの頻度】!BH2)</f>
        <v/>
      </c>
      <c r="BI2" s="424" t="str">
        <f>IF(事前入力【トラブルの頻度】!BI2="","",事前入力【トラブルの頻度】!BI2)</f>
        <v/>
      </c>
      <c r="BJ2" s="394" t="s">
        <v>80</v>
      </c>
      <c r="BK2" s="395"/>
      <c r="BL2" s="395"/>
      <c r="BM2" s="396"/>
      <c r="BN2" s="366" t="s">
        <v>81</v>
      </c>
      <c r="BO2" s="367"/>
      <c r="BP2" s="367"/>
      <c r="BQ2" s="368"/>
      <c r="BR2" s="369" t="s">
        <v>82</v>
      </c>
      <c r="BS2" s="370"/>
      <c r="BT2" s="370"/>
      <c r="BU2" s="371"/>
      <c r="BV2" s="181"/>
      <c r="BW2" s="182"/>
      <c r="BX2" s="182"/>
      <c r="BY2" s="273"/>
      <c r="BZ2" s="18"/>
      <c r="CA2" s="18"/>
      <c r="CB2" s="19"/>
      <c r="CC2" s="4"/>
      <c r="CD2" s="4"/>
      <c r="CE2" s="4"/>
      <c r="CF2" s="4"/>
      <c r="CG2" s="4"/>
      <c r="CH2" s="151"/>
      <c r="CI2" s="4"/>
      <c r="CJ2" s="4"/>
      <c r="CK2" s="4"/>
      <c r="CL2" s="146"/>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407"/>
      <c r="B3" s="408"/>
      <c r="C3" s="408"/>
      <c r="D3" s="408"/>
      <c r="E3" s="408"/>
      <c r="F3" s="408"/>
      <c r="G3" s="408"/>
      <c r="H3" s="408"/>
      <c r="I3" s="408"/>
      <c r="J3" s="409"/>
      <c r="K3" s="411"/>
      <c r="L3" s="419"/>
      <c r="M3" s="421"/>
      <c r="N3" s="421"/>
      <c r="O3" s="421"/>
      <c r="P3" s="421"/>
      <c r="Q3" s="421"/>
      <c r="R3" s="421"/>
      <c r="S3" s="421"/>
      <c r="T3" s="421"/>
      <c r="U3" s="421"/>
      <c r="V3" s="421"/>
      <c r="W3" s="421"/>
      <c r="X3" s="421"/>
      <c r="Y3" s="421"/>
      <c r="Z3" s="421"/>
      <c r="AA3" s="421"/>
      <c r="AB3" s="421"/>
      <c r="AC3" s="421"/>
      <c r="AD3" s="421"/>
      <c r="AE3" s="421"/>
      <c r="AF3" s="421"/>
      <c r="AG3" s="421"/>
      <c r="AH3" s="421"/>
      <c r="AI3" s="421"/>
      <c r="AJ3" s="423"/>
      <c r="AK3" s="419"/>
      <c r="AL3" s="421"/>
      <c r="AM3" s="421"/>
      <c r="AN3" s="421"/>
      <c r="AO3" s="421"/>
      <c r="AP3" s="421"/>
      <c r="AQ3" s="421"/>
      <c r="AR3" s="421"/>
      <c r="AS3" s="421"/>
      <c r="AT3" s="421"/>
      <c r="AU3" s="421"/>
      <c r="AV3" s="421"/>
      <c r="AW3" s="421"/>
      <c r="AX3" s="421"/>
      <c r="AY3" s="421"/>
      <c r="AZ3" s="421"/>
      <c r="BA3" s="421"/>
      <c r="BB3" s="421"/>
      <c r="BC3" s="421"/>
      <c r="BD3" s="421"/>
      <c r="BE3" s="421"/>
      <c r="BF3" s="421"/>
      <c r="BG3" s="421"/>
      <c r="BH3" s="421"/>
      <c r="BI3" s="425"/>
      <c r="BJ3" s="372" t="s">
        <v>128</v>
      </c>
      <c r="BK3" s="375" t="s">
        <v>129</v>
      </c>
      <c r="BL3" s="375" t="s">
        <v>130</v>
      </c>
      <c r="BM3" s="378" t="s">
        <v>131</v>
      </c>
      <c r="BN3" s="381" t="str">
        <f>BJ3</f>
        <v>よくする</v>
      </c>
      <c r="BO3" s="384" t="str">
        <f t="shared" ref="BO3:BQ3" si="0">BK3</f>
        <v>ときどきする</v>
      </c>
      <c r="BP3" s="384" t="str">
        <f t="shared" si="0"/>
        <v>あまりしない</v>
      </c>
      <c r="BQ3" s="387" t="str">
        <f t="shared" si="0"/>
        <v>しない</v>
      </c>
      <c r="BR3" s="353" t="str">
        <f>BJ3</f>
        <v>よくする</v>
      </c>
      <c r="BS3" s="356" t="str">
        <f t="shared" ref="BS3:BU3" si="1">BK3</f>
        <v>ときどきする</v>
      </c>
      <c r="BT3" s="356" t="str">
        <f t="shared" si="1"/>
        <v>あまりしない</v>
      </c>
      <c r="BU3" s="359" t="str">
        <f t="shared" si="1"/>
        <v>しない</v>
      </c>
      <c r="BV3" s="116"/>
      <c r="BW3" s="114"/>
      <c r="BX3" s="115"/>
      <c r="BY3" s="277"/>
      <c r="BZ3" s="68"/>
      <c r="CA3" s="31"/>
      <c r="CB3" s="32"/>
      <c r="CC3" s="4"/>
      <c r="CD3" s="4"/>
      <c r="CE3" s="4"/>
      <c r="CF3" s="4"/>
      <c r="CG3" s="4"/>
      <c r="CH3" s="151" t="s">
        <v>88</v>
      </c>
      <c r="CI3" s="4">
        <v>6</v>
      </c>
      <c r="CJ3" s="4" t="s">
        <v>97</v>
      </c>
      <c r="CK3" s="4" t="s">
        <v>84</v>
      </c>
      <c r="CL3" s="146" t="s">
        <v>85</v>
      </c>
      <c r="CM3" s="4" t="s">
        <v>92</v>
      </c>
      <c r="CN3" s="4" t="s">
        <v>93</v>
      </c>
      <c r="CO3" s="4" t="s">
        <v>94</v>
      </c>
      <c r="CP3" s="4" t="s">
        <v>95</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35">
        <f>事後入力【トラブルの頻度】!D4</f>
        <v>0</v>
      </c>
      <c r="E4" s="38" t="s">
        <v>1</v>
      </c>
      <c r="F4" s="35">
        <f>事後入力【トラブルの頻度】!F4</f>
        <v>0</v>
      </c>
      <c r="G4" s="38" t="s">
        <v>2</v>
      </c>
      <c r="H4" s="274"/>
      <c r="I4" s="274"/>
      <c r="J4" s="275"/>
      <c r="K4" s="33" t="s">
        <v>3</v>
      </c>
      <c r="L4" s="296">
        <f>事前入力【トラブルの頻度】!L4</f>
        <v>0</v>
      </c>
      <c r="M4" s="296">
        <f>事前入力【トラブルの頻度】!M4</f>
        <v>0</v>
      </c>
      <c r="N4" s="296">
        <f>事前入力【トラブルの頻度】!N4</f>
        <v>0</v>
      </c>
      <c r="O4" s="296">
        <f>事前入力【トラブルの頻度】!O4</f>
        <v>0</v>
      </c>
      <c r="P4" s="296">
        <f>事前入力【トラブルの頻度】!P4</f>
        <v>0</v>
      </c>
      <c r="Q4" s="296">
        <f>事前入力【トラブルの頻度】!Q4</f>
        <v>0</v>
      </c>
      <c r="R4" s="296">
        <f>事前入力【トラブルの頻度】!R4</f>
        <v>0</v>
      </c>
      <c r="S4" s="296">
        <f>事前入力【トラブルの頻度】!S4</f>
        <v>0</v>
      </c>
      <c r="T4" s="296">
        <f>事前入力【トラブルの頻度】!T4</f>
        <v>0</v>
      </c>
      <c r="U4" s="296">
        <f>事前入力【トラブルの頻度】!U4</f>
        <v>0</v>
      </c>
      <c r="V4" s="296">
        <f>事前入力【トラブルの頻度】!V4</f>
        <v>0</v>
      </c>
      <c r="W4" s="296">
        <f>事前入力【トラブルの頻度】!W4</f>
        <v>0</v>
      </c>
      <c r="X4" s="296">
        <f>事前入力【トラブルの頻度】!X4</f>
        <v>0</v>
      </c>
      <c r="Y4" s="296">
        <f>事前入力【トラブルの頻度】!Y4</f>
        <v>0</v>
      </c>
      <c r="Z4" s="296">
        <f>事前入力【トラブルの頻度】!Z4</f>
        <v>0</v>
      </c>
      <c r="AA4" s="296">
        <f>事前入力【トラブルの頻度】!AA4</f>
        <v>0</v>
      </c>
      <c r="AB4" s="296">
        <f>事前入力【トラブルの頻度】!AB4</f>
        <v>0</v>
      </c>
      <c r="AC4" s="296">
        <f>事前入力【トラブルの頻度】!AC4</f>
        <v>0</v>
      </c>
      <c r="AD4" s="296">
        <f>事前入力【トラブルの頻度】!AD4</f>
        <v>0</v>
      </c>
      <c r="AE4" s="296">
        <f>事前入力【トラブルの頻度】!AE4</f>
        <v>0</v>
      </c>
      <c r="AF4" s="296">
        <f>事前入力【トラブルの頻度】!AF4</f>
        <v>0</v>
      </c>
      <c r="AG4" s="296">
        <f>事前入力【トラブルの頻度】!AG4</f>
        <v>0</v>
      </c>
      <c r="AH4" s="296">
        <f>事前入力【トラブルの頻度】!AH4</f>
        <v>0</v>
      </c>
      <c r="AI4" s="296">
        <f>事前入力【トラブルの頻度】!AI4</f>
        <v>0</v>
      </c>
      <c r="AJ4" s="297">
        <f>事前入力【トラブルの頻度】!AJ4</f>
        <v>0</v>
      </c>
      <c r="AK4" s="296">
        <f>事前入力【トラブルの頻度】!AK4</f>
        <v>0</v>
      </c>
      <c r="AL4" s="298">
        <f>事前入力【トラブルの頻度】!AL4</f>
        <v>0</v>
      </c>
      <c r="AM4" s="298">
        <f>事前入力【トラブルの頻度】!AM4</f>
        <v>0</v>
      </c>
      <c r="AN4" s="298">
        <f>事前入力【トラブルの頻度】!AN4</f>
        <v>0</v>
      </c>
      <c r="AO4" s="298">
        <f>事前入力【トラブルの頻度】!AO4</f>
        <v>0</v>
      </c>
      <c r="AP4" s="298">
        <f>事前入力【トラブルの頻度】!AP4</f>
        <v>0</v>
      </c>
      <c r="AQ4" s="298">
        <f>事前入力【トラブルの頻度】!AQ4</f>
        <v>0</v>
      </c>
      <c r="AR4" s="298">
        <f>事前入力【トラブルの頻度】!AR4</f>
        <v>0</v>
      </c>
      <c r="AS4" s="298">
        <f>事前入力【トラブルの頻度】!AS4</f>
        <v>0</v>
      </c>
      <c r="AT4" s="298">
        <f>事前入力【トラブルの頻度】!AT4</f>
        <v>0</v>
      </c>
      <c r="AU4" s="298">
        <f>事前入力【トラブルの頻度】!AU4</f>
        <v>0</v>
      </c>
      <c r="AV4" s="298">
        <f>事前入力【トラブルの頻度】!AV4</f>
        <v>0</v>
      </c>
      <c r="AW4" s="298">
        <f>事前入力【トラブルの頻度】!AW4</f>
        <v>0</v>
      </c>
      <c r="AX4" s="298">
        <f>事前入力【トラブルの頻度】!AX4</f>
        <v>0</v>
      </c>
      <c r="AY4" s="298">
        <f>事前入力【トラブルの頻度】!AY4</f>
        <v>0</v>
      </c>
      <c r="AZ4" s="298">
        <f>事前入力【トラブルの頻度】!AZ4</f>
        <v>0</v>
      </c>
      <c r="BA4" s="298">
        <f>事前入力【トラブルの頻度】!BA4</f>
        <v>0</v>
      </c>
      <c r="BB4" s="298">
        <f>事前入力【トラブルの頻度】!BB4</f>
        <v>0</v>
      </c>
      <c r="BC4" s="298">
        <f>事前入力【トラブルの頻度】!BC4</f>
        <v>0</v>
      </c>
      <c r="BD4" s="298">
        <f>事前入力【トラブルの頻度】!BD4</f>
        <v>0</v>
      </c>
      <c r="BE4" s="298">
        <f>事前入力【トラブルの頻度】!BE4</f>
        <v>0</v>
      </c>
      <c r="BF4" s="298">
        <f>事前入力【トラブルの頻度】!BF4</f>
        <v>0</v>
      </c>
      <c r="BG4" s="298">
        <f>事前入力【トラブルの頻度】!BG4</f>
        <v>0</v>
      </c>
      <c r="BH4" s="298">
        <f>事前入力【トラブルの頻度】!BH4</f>
        <v>0</v>
      </c>
      <c r="BI4" s="299">
        <f>事前入力【トラブルの頻度】!BI4</f>
        <v>0</v>
      </c>
      <c r="BJ4" s="373"/>
      <c r="BK4" s="376"/>
      <c r="BL4" s="376"/>
      <c r="BM4" s="379"/>
      <c r="BN4" s="382"/>
      <c r="BO4" s="385"/>
      <c r="BP4" s="385"/>
      <c r="BQ4" s="388"/>
      <c r="BR4" s="354"/>
      <c r="BS4" s="357"/>
      <c r="BT4" s="357"/>
      <c r="BU4" s="360"/>
      <c r="BV4" s="362" t="s">
        <v>4</v>
      </c>
      <c r="BW4" s="364" t="s">
        <v>39</v>
      </c>
      <c r="BX4" s="342" t="s">
        <v>5</v>
      </c>
      <c r="BY4" s="344" t="s">
        <v>6</v>
      </c>
      <c r="BZ4" s="346" t="s">
        <v>7</v>
      </c>
      <c r="CA4" s="348" t="s">
        <v>8</v>
      </c>
      <c r="CB4" s="350" t="s">
        <v>9</v>
      </c>
      <c r="CC4" s="67"/>
      <c r="CD4" s="4"/>
      <c r="CE4" s="4"/>
      <c r="CF4" s="4"/>
      <c r="CG4" s="4"/>
      <c r="CH4" s="151" t="s">
        <v>89</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52"/>
      <c r="JB4" s="4"/>
    </row>
    <row r="5" spans="1:262" s="1" customFormat="1" ht="32.25" customHeight="1">
      <c r="A5" s="117"/>
      <c r="B5" s="121"/>
      <c r="C5" s="119"/>
      <c r="D5" s="35">
        <f>事後入力【トラブルの頻度】!D5</f>
        <v>0</v>
      </c>
      <c r="E5" s="38" t="s">
        <v>10</v>
      </c>
      <c r="F5" s="35">
        <f>事後入力【トラブルの頻度】!F5</f>
        <v>0</v>
      </c>
      <c r="G5" s="38" t="s">
        <v>11</v>
      </c>
      <c r="H5" s="337" t="s">
        <v>12</v>
      </c>
      <c r="I5" s="337"/>
      <c r="J5" s="338"/>
      <c r="K5" s="34" t="s">
        <v>13</v>
      </c>
      <c r="L5" s="286">
        <f>COUNTIF($L$4:L4,L4)</f>
        <v>1</v>
      </c>
      <c r="M5" s="287">
        <f>COUNTIF($L$4:M4,M4)</f>
        <v>2</v>
      </c>
      <c r="N5" s="287">
        <f>COUNTIF($L$4:N4,N4)</f>
        <v>3</v>
      </c>
      <c r="O5" s="287">
        <f>COUNTIF($L$4:O4,O4)</f>
        <v>4</v>
      </c>
      <c r="P5" s="287">
        <f>COUNTIF($L$4:P4,P4)</f>
        <v>5</v>
      </c>
      <c r="Q5" s="287">
        <f>COUNTIF($L$4:Q4,Q4)</f>
        <v>6</v>
      </c>
      <c r="R5" s="287">
        <f>COUNTIF($L$4:R4,R4)</f>
        <v>7</v>
      </c>
      <c r="S5" s="287">
        <f>COUNTIF($L$4:S4,S4)</f>
        <v>8</v>
      </c>
      <c r="T5" s="287">
        <f>COUNTIF($L$4:T4,T4)</f>
        <v>9</v>
      </c>
      <c r="U5" s="287">
        <f>COUNTIF($L$4:U4,U4)</f>
        <v>10</v>
      </c>
      <c r="V5" s="287">
        <f>COUNTIF($L$4:V4,V4)</f>
        <v>11</v>
      </c>
      <c r="W5" s="287">
        <f>COUNTIF($L$4:W4,W4)</f>
        <v>12</v>
      </c>
      <c r="X5" s="287">
        <f>COUNTIF($L$4:X4,X4)</f>
        <v>13</v>
      </c>
      <c r="Y5" s="287">
        <f>COUNTIF($L$4:Y4,Y4)</f>
        <v>14</v>
      </c>
      <c r="Z5" s="287">
        <f>COUNTIF($L$4:Z4,Z4)</f>
        <v>15</v>
      </c>
      <c r="AA5" s="287">
        <f>COUNTIF($L$4:AA4,AA4)</f>
        <v>16</v>
      </c>
      <c r="AB5" s="287">
        <f>COUNTIF($L$4:AB4,AB4)</f>
        <v>17</v>
      </c>
      <c r="AC5" s="287">
        <f>COUNTIF($L$4:AC4,AC4)</f>
        <v>18</v>
      </c>
      <c r="AD5" s="287">
        <f>COUNTIF($L$4:AD4,AD4)</f>
        <v>19</v>
      </c>
      <c r="AE5" s="287">
        <f>COUNTIF($L$4:AE4,AE4)</f>
        <v>20</v>
      </c>
      <c r="AF5" s="287">
        <f>COUNTIF($L$4:AF4,AF4)</f>
        <v>21</v>
      </c>
      <c r="AG5" s="287">
        <f>COUNTIF($L$4:AG4,AG4)</f>
        <v>22</v>
      </c>
      <c r="AH5" s="287">
        <f>COUNTIF($L$4:AH4,AH4)</f>
        <v>23</v>
      </c>
      <c r="AI5" s="287">
        <f>COUNTIF($L$4:AI4,AI4)</f>
        <v>24</v>
      </c>
      <c r="AJ5" s="288">
        <f>COUNTIF($L$4:AJ4,AJ4)</f>
        <v>25</v>
      </c>
      <c r="AK5" s="286">
        <f>COUNTIF($L$4:AK4,AK4)</f>
        <v>26</v>
      </c>
      <c r="AL5" s="287">
        <f>COUNTIF($L$4:AL4,AL4)</f>
        <v>27</v>
      </c>
      <c r="AM5" s="287">
        <f>COUNTIF($L$4:AM4,AM4)</f>
        <v>28</v>
      </c>
      <c r="AN5" s="287">
        <f>COUNTIF($L$4:AN4,AN4)</f>
        <v>29</v>
      </c>
      <c r="AO5" s="287">
        <f>COUNTIF($L$4:AO4,AO4)</f>
        <v>30</v>
      </c>
      <c r="AP5" s="287">
        <f>COUNTIF($L$4:AP4,AP4)</f>
        <v>31</v>
      </c>
      <c r="AQ5" s="287">
        <f>COUNTIF($L$4:AQ4,AQ4)</f>
        <v>32</v>
      </c>
      <c r="AR5" s="287">
        <f>COUNTIF($L$4:AR4,AR4)</f>
        <v>33</v>
      </c>
      <c r="AS5" s="287">
        <f>COUNTIF($L$4:AS4,AS4)</f>
        <v>34</v>
      </c>
      <c r="AT5" s="287">
        <f>COUNTIF($L$4:AT4,AT4)</f>
        <v>35</v>
      </c>
      <c r="AU5" s="287">
        <f>COUNTIF($L$4:AU4,AU4)</f>
        <v>36</v>
      </c>
      <c r="AV5" s="287">
        <f>COUNTIF($L$4:AV4,AV4)</f>
        <v>37</v>
      </c>
      <c r="AW5" s="287">
        <f>COUNTIF($L$4:AW4,AW4)</f>
        <v>38</v>
      </c>
      <c r="AX5" s="287">
        <f>COUNTIF($L$4:AX4,AX4)</f>
        <v>39</v>
      </c>
      <c r="AY5" s="287">
        <f>COUNTIF($L$4:AY4,AY4)</f>
        <v>40</v>
      </c>
      <c r="AZ5" s="287">
        <f>COUNTIF($L$4:AZ4,AZ4)</f>
        <v>41</v>
      </c>
      <c r="BA5" s="287">
        <f>COUNTIF($L$4:BA4,BA4)</f>
        <v>42</v>
      </c>
      <c r="BB5" s="287">
        <f>COUNTIF($L$4:BB4,BB4)</f>
        <v>43</v>
      </c>
      <c r="BC5" s="287">
        <f>COUNTIF($L$4:BC4,BC4)</f>
        <v>44</v>
      </c>
      <c r="BD5" s="287">
        <f>COUNTIF($L$4:BD4,BD4)</f>
        <v>45</v>
      </c>
      <c r="BE5" s="287">
        <f>COUNTIF($L$4:BE4,BE4)</f>
        <v>46</v>
      </c>
      <c r="BF5" s="287">
        <f>COUNTIF($L$4:BF4,BF4)</f>
        <v>47</v>
      </c>
      <c r="BG5" s="287">
        <f>COUNTIF($L$4:BG4,BG4)</f>
        <v>48</v>
      </c>
      <c r="BH5" s="287">
        <f>COUNTIF($L$4:BH4,BH4)</f>
        <v>49</v>
      </c>
      <c r="BI5" s="289">
        <f>COUNTIF($L$4:BI4,BI4)</f>
        <v>50</v>
      </c>
      <c r="BJ5" s="373"/>
      <c r="BK5" s="376"/>
      <c r="BL5" s="376"/>
      <c r="BM5" s="379"/>
      <c r="BN5" s="382"/>
      <c r="BO5" s="385"/>
      <c r="BP5" s="385"/>
      <c r="BQ5" s="388"/>
      <c r="BR5" s="354"/>
      <c r="BS5" s="357"/>
      <c r="BT5" s="357"/>
      <c r="BU5" s="360"/>
      <c r="BV5" s="437"/>
      <c r="BW5" s="438"/>
      <c r="BX5" s="439"/>
      <c r="BY5" s="440"/>
      <c r="BZ5" s="441"/>
      <c r="CA5" s="442"/>
      <c r="CB5" s="443"/>
      <c r="CC5" s="67"/>
      <c r="CD5" s="4"/>
      <c r="CE5" s="250" t="str">
        <f>BJ3&amp;CHAR(10)&amp;BK3&amp;CHAR(10)&amp;"合計"</f>
        <v>よくする
ときどきする
合計</v>
      </c>
      <c r="CF5" s="149" t="s">
        <v>133</v>
      </c>
      <c r="CG5" s="149" t="s">
        <v>83</v>
      </c>
      <c r="CH5" s="161" t="s">
        <v>98</v>
      </c>
      <c r="CI5" s="160" t="s">
        <v>77</v>
      </c>
      <c r="CJ5" s="160" t="s">
        <v>96</v>
      </c>
      <c r="CK5" s="160" t="s">
        <v>79</v>
      </c>
      <c r="CL5" s="162" t="s">
        <v>99</v>
      </c>
      <c r="CM5" s="163" t="str">
        <f>BJ3</f>
        <v>よくする</v>
      </c>
      <c r="CN5" s="163" t="str">
        <f t="shared" ref="CN5:CP5" si="4">BK3</f>
        <v>ときどきする</v>
      </c>
      <c r="CO5" s="163" t="str">
        <f t="shared" si="4"/>
        <v>あまりしない</v>
      </c>
      <c r="CP5" s="163" t="str">
        <f t="shared" si="4"/>
        <v>しない</v>
      </c>
      <c r="CQ5" s="163" t="str">
        <f>BN3</f>
        <v>よくする</v>
      </c>
      <c r="CR5" s="163" t="str">
        <f t="shared" ref="CR5:CT5" si="5">BO3</f>
        <v>ときどきする</v>
      </c>
      <c r="CS5" s="163" t="str">
        <f t="shared" si="5"/>
        <v>あまりしない</v>
      </c>
      <c r="CT5" s="163" t="str">
        <f t="shared" si="5"/>
        <v>しない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52"/>
      <c r="JB5" s="4"/>
    </row>
    <row r="6" spans="1:262" s="1" customFormat="1" ht="39" customHeight="1">
      <c r="A6" s="267"/>
      <c r="B6" s="193"/>
      <c r="C6" s="194">
        <v>1</v>
      </c>
      <c r="D6" s="447" t="s">
        <v>21</v>
      </c>
      <c r="E6" s="448"/>
      <c r="F6" s="448"/>
      <c r="G6" s="448"/>
      <c r="H6" s="448"/>
      <c r="I6" s="448"/>
      <c r="J6" s="448"/>
      <c r="K6" s="449"/>
      <c r="L6" s="195"/>
      <c r="M6" s="196"/>
      <c r="N6" s="196"/>
      <c r="O6" s="196"/>
      <c r="P6" s="196"/>
      <c r="Q6" s="196"/>
      <c r="R6" s="196"/>
      <c r="S6" s="196"/>
      <c r="T6" s="196"/>
      <c r="U6" s="196"/>
      <c r="V6" s="196"/>
      <c r="W6" s="196"/>
      <c r="X6" s="196"/>
      <c r="Y6" s="196"/>
      <c r="Z6" s="196"/>
      <c r="AA6" s="196"/>
      <c r="AB6" s="196"/>
      <c r="AC6" s="196"/>
      <c r="AD6" s="196"/>
      <c r="AE6" s="196"/>
      <c r="AF6" s="196"/>
      <c r="AG6" s="196"/>
      <c r="AH6" s="196"/>
      <c r="AI6" s="196"/>
      <c r="AJ6" s="197"/>
      <c r="AK6" s="198"/>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9"/>
      <c r="BJ6" s="200">
        <f>IF(ISNUMBER($C6),COUNTIF($L6:$BI6,BJ$1),"")</f>
        <v>0</v>
      </c>
      <c r="BK6" s="201">
        <f t="shared" ref="BK6:BM21" si="6">IF(ISNUMBER($C6),COUNTIF($L6:$BI6,BK$1),"")</f>
        <v>0</v>
      </c>
      <c r="BL6" s="201">
        <f t="shared" si="6"/>
        <v>0</v>
      </c>
      <c r="BM6" s="202">
        <f t="shared" si="6"/>
        <v>0</v>
      </c>
      <c r="BN6" s="203">
        <f>IF(ISNUMBER($C6),COUNTIFS($L6:$BI6,BJ$1,$L$4:$BI$4,1),"")</f>
        <v>0</v>
      </c>
      <c r="BO6" s="204">
        <f t="shared" ref="BO6:BQ21" si="7">IF(ISNUMBER($C6),COUNTIFS($L6:$BI6,BK$1,$L$4:$BI$4,1),"")</f>
        <v>0</v>
      </c>
      <c r="BP6" s="204">
        <f t="shared" si="7"/>
        <v>0</v>
      </c>
      <c r="BQ6" s="205">
        <f t="shared" si="7"/>
        <v>0</v>
      </c>
      <c r="BR6" s="206">
        <f>IF(ISNUMBER($C6),COUNTIFS($L6:$BI6,BN$1,$L$4:$BI$4,2),"")</f>
        <v>0</v>
      </c>
      <c r="BS6" s="207">
        <f t="shared" ref="BS6:BU6" si="8">IF(ISNUMBER($C6),COUNTIFS($L6:$BI6,BO$1,$L$4:$BI$4,2),"")</f>
        <v>0</v>
      </c>
      <c r="BT6" s="207">
        <f t="shared" si="8"/>
        <v>0</v>
      </c>
      <c r="BU6" s="208">
        <f t="shared" si="8"/>
        <v>0</v>
      </c>
      <c r="BV6" s="209">
        <f t="shared" ref="BV6:BV25" si="9">SUM(L6:BI6)</f>
        <v>0</v>
      </c>
      <c r="BW6" s="210" t="str">
        <f>IFERROR(AVERAGE(L6:BI6),"")</f>
        <v/>
      </c>
      <c r="BX6" s="211" t="str">
        <f>IFERROR(AVERAGEIF($L$4:$BI$4,1,$L6:$BI6),"")</f>
        <v/>
      </c>
      <c r="BY6" s="281" t="str">
        <f>IFERROR(AVERAGEIF($L$4:$BI$4,2,$L6:$BI6),"")</f>
        <v/>
      </c>
      <c r="BZ6" s="212"/>
      <c r="CA6" s="213"/>
      <c r="CB6" s="251" t="str">
        <f>IFERROR(AVERAGE(BZ6,CA6),"")</f>
        <v/>
      </c>
      <c r="CC6" s="4"/>
      <c r="CD6" s="4">
        <f>C6</f>
        <v>1</v>
      </c>
      <c r="CE6" s="4">
        <f>IF(ISNUMBER(C6),SUM(BJ6:BK6),"")</f>
        <v>0</v>
      </c>
      <c r="CF6" s="4">
        <f t="shared" ref="CF6:CF25" si="10">IF(CE6="","",_xlfn.RANK.EQ(CE6,$CE$6:$CE$25,0)+COUNTIFS($CE$6:$CE$25,CE6,$BJ$6:$BJ$25,"&gt;"&amp;BJ6))</f>
        <v>1</v>
      </c>
      <c r="CG6" s="4">
        <f t="shared" ref="CG6:CG25" ca="1" si="11">IF(ISNUMBER(CE6),_xlfn.RANK.EQ(CE6,ある,0)+COUNTIFS(ある,CE6,よくある,"&gt;"&amp;BJ6)+COUNTIFS(ある,CE6,よくある,BJ6,ない,"&lt;"&amp;BM6)+COUNTIFS(ある,CE6,よくある,BJ6,ない,BM6,番号,"&lt;"&amp;C6),"")</f>
        <v>1</v>
      </c>
      <c r="CH6" s="159">
        <v>1</v>
      </c>
      <c r="CI6" s="157">
        <f t="shared" ref="CI6:CI25" si="12">SMALL($CF$6:$CF$25,CH6)</f>
        <v>1</v>
      </c>
      <c r="CJ6" s="157">
        <f t="shared" ref="CJ6:CP15" ca="1" si="13">IFERROR(INDEX(INDIRECT(CJ$4),MATCH($CH6,強制順位,0),1),"")</f>
        <v>1</v>
      </c>
      <c r="CK6" s="157">
        <f t="shared" ca="1" si="13"/>
        <v>0</v>
      </c>
      <c r="CL6" s="158" t="str">
        <f t="shared" ca="1" si="13"/>
        <v>友だちに話す</v>
      </c>
      <c r="CM6" s="157">
        <f t="shared" ca="1" si="13"/>
        <v>0</v>
      </c>
      <c r="CN6" s="157">
        <f t="shared" ca="1" si="13"/>
        <v>0</v>
      </c>
      <c r="CO6" s="157">
        <f t="shared" ca="1" si="13"/>
        <v>0</v>
      </c>
      <c r="CP6" s="157">
        <f t="shared" ca="1" si="13"/>
        <v>0</v>
      </c>
      <c r="CQ6" s="244" t="str">
        <f ca="1">IFERROR(CM6/SUM($CM6:$CP6),"")</f>
        <v/>
      </c>
      <c r="CR6" s="244" t="str">
        <f t="shared" ref="CR6:CT21" ca="1" si="14">IFERROR(CN6/SUM($CM6:$CP6),"")</f>
        <v/>
      </c>
      <c r="CS6" s="244" t="str">
        <f t="shared" ca="1" si="14"/>
        <v/>
      </c>
      <c r="CT6" s="244"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6"/>
      <c r="B7" s="127"/>
      <c r="C7" s="128">
        <v>2</v>
      </c>
      <c r="D7" s="450" t="s">
        <v>22</v>
      </c>
      <c r="E7" s="451"/>
      <c r="F7" s="451"/>
      <c r="G7" s="451"/>
      <c r="H7" s="451"/>
      <c r="I7" s="451"/>
      <c r="J7" s="451"/>
      <c r="K7" s="452"/>
      <c r="L7" s="137"/>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5">IF(ISNUMBER($C7),COUNTIF($L7:$BI7,BJ$1),"")</f>
        <v>0</v>
      </c>
      <c r="BK7" s="79">
        <f t="shared" si="6"/>
        <v>0</v>
      </c>
      <c r="BL7" s="79">
        <f t="shared" si="6"/>
        <v>0</v>
      </c>
      <c r="BM7" s="80">
        <f t="shared" si="6"/>
        <v>0</v>
      </c>
      <c r="BN7" s="81">
        <f t="shared" ref="BN7:BQ25" si="16">IF(ISNUMBER($C7),COUNTIFS($L7:$BI7,BJ$1,$L$4:$BI$4,1),"")</f>
        <v>0</v>
      </c>
      <c r="BO7" s="82">
        <f t="shared" si="7"/>
        <v>0</v>
      </c>
      <c r="BP7" s="82">
        <f t="shared" si="7"/>
        <v>0</v>
      </c>
      <c r="BQ7" s="83">
        <f t="shared" si="7"/>
        <v>0</v>
      </c>
      <c r="BR7" s="98">
        <f t="shared" ref="BR7:BR25" si="17">IF(ISNUMBER($C7),COUNTIFS($L7:$BI7,BN$1,$L$4:$BI$4,2),"")</f>
        <v>0</v>
      </c>
      <c r="BS7" s="99">
        <f t="shared" ref="BS7:BS25" si="18">IF(ISNUMBER($C7),COUNTIFS($L7:$BI7,BO$1,$L$4:$BI$4,2),"")</f>
        <v>0</v>
      </c>
      <c r="BT7" s="99">
        <f t="shared" ref="BT7:BT25" si="19">IF(ISNUMBER($C7),COUNTIFS($L7:$BI7,BP$1,$L$4:$BI$4,2),"")</f>
        <v>0</v>
      </c>
      <c r="BU7" s="100">
        <f t="shared" ref="BU7:BU25" si="20">IF(ISNUMBER($C7),COUNTIFS($L7:$BI7,BQ$1,$L$4:$BI$4,2),"")</f>
        <v>0</v>
      </c>
      <c r="BV7" s="144">
        <f t="shared" si="9"/>
        <v>0</v>
      </c>
      <c r="BW7" s="138" t="str">
        <f t="shared" ref="BW7:BW25" si="21">IFERROR(AVERAGE(L7:BI7),"")</f>
        <v/>
      </c>
      <c r="BX7" s="139" t="str">
        <f t="shared" ref="BX7:BX26" si="22">IFERROR(AVERAGEIF($L$4:$BI$4,1,$L7:$BI7),"")</f>
        <v/>
      </c>
      <c r="BY7" s="279" t="str">
        <f t="shared" ref="BY7:BY26" si="23">IFERROR(AVERAGEIF($L$4:$BI$4,2,$L7:$BI7),"")</f>
        <v/>
      </c>
      <c r="BZ7" s="140"/>
      <c r="CA7" s="141"/>
      <c r="CB7" s="142" t="str">
        <f t="shared" ref="CB7:CB26" si="24">IFERROR(AVERAGE(BZ7,CA7),"")</f>
        <v/>
      </c>
      <c r="CC7" s="4"/>
      <c r="CD7" s="4">
        <f t="shared" ref="CD7:CD25" si="25">C7</f>
        <v>2</v>
      </c>
      <c r="CE7" s="4">
        <f t="shared" ref="CE7:CE25" si="26">IF(ISNUMBER(C7),SUM(BJ7:BK7),"")</f>
        <v>0</v>
      </c>
      <c r="CF7" s="4">
        <f t="shared" si="10"/>
        <v>1</v>
      </c>
      <c r="CG7" s="4">
        <f t="shared" ca="1" si="11"/>
        <v>2</v>
      </c>
      <c r="CH7" s="159">
        <v>2</v>
      </c>
      <c r="CI7" s="157">
        <f t="shared" si="12"/>
        <v>1</v>
      </c>
      <c r="CJ7" s="157">
        <f t="shared" ca="1" si="13"/>
        <v>2</v>
      </c>
      <c r="CK7" s="157">
        <f t="shared" ca="1" si="13"/>
        <v>0</v>
      </c>
      <c r="CL7" s="158" t="str">
        <f t="shared" ca="1" si="13"/>
        <v>メールやＳＮＳ（フェイスブックやLINE　など）に　書きこむ</v>
      </c>
      <c r="CM7" s="157">
        <f t="shared" ca="1" si="13"/>
        <v>0</v>
      </c>
      <c r="CN7" s="157">
        <f t="shared" ca="1" si="13"/>
        <v>0</v>
      </c>
      <c r="CO7" s="157">
        <f t="shared" ca="1" si="13"/>
        <v>0</v>
      </c>
      <c r="CP7" s="157">
        <f t="shared" ca="1" si="13"/>
        <v>0</v>
      </c>
      <c r="CQ7" s="244" t="str">
        <f t="shared" ref="CQ7:CT25" ca="1" si="27">IFERROR(CM7/SUM($CM7:$CP7),"")</f>
        <v/>
      </c>
      <c r="CR7" s="244" t="str">
        <f t="shared" ca="1" si="14"/>
        <v/>
      </c>
      <c r="CS7" s="244" t="str">
        <f t="shared" ca="1" si="14"/>
        <v/>
      </c>
      <c r="CT7" s="244"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6"/>
      <c r="B8" s="127"/>
      <c r="C8" s="128">
        <v>3</v>
      </c>
      <c r="D8" s="450" t="s">
        <v>23</v>
      </c>
      <c r="E8" s="451"/>
      <c r="F8" s="451"/>
      <c r="G8" s="451"/>
      <c r="H8" s="451"/>
      <c r="I8" s="451"/>
      <c r="J8" s="451"/>
      <c r="K8" s="452"/>
      <c r="L8" s="137"/>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4">
        <f t="shared" si="9"/>
        <v>0</v>
      </c>
      <c r="BW8" s="138" t="str">
        <f t="shared" si="21"/>
        <v/>
      </c>
      <c r="BX8" s="139" t="str">
        <f t="shared" si="22"/>
        <v/>
      </c>
      <c r="BY8" s="279" t="str">
        <f t="shared" si="23"/>
        <v/>
      </c>
      <c r="BZ8" s="140"/>
      <c r="CA8" s="141"/>
      <c r="CB8" s="142" t="str">
        <f t="shared" si="24"/>
        <v/>
      </c>
      <c r="CC8" s="4"/>
      <c r="CD8" s="4">
        <f t="shared" si="25"/>
        <v>3</v>
      </c>
      <c r="CE8" s="4">
        <f t="shared" si="26"/>
        <v>0</v>
      </c>
      <c r="CF8" s="4">
        <f t="shared" si="10"/>
        <v>1</v>
      </c>
      <c r="CG8" s="4">
        <f t="shared" ca="1" si="11"/>
        <v>3</v>
      </c>
      <c r="CH8" s="159">
        <v>3</v>
      </c>
      <c r="CI8" s="157">
        <f t="shared" si="12"/>
        <v>1</v>
      </c>
      <c r="CJ8" s="157">
        <f t="shared" ca="1" si="13"/>
        <v>3</v>
      </c>
      <c r="CK8" s="157">
        <f t="shared" ca="1" si="13"/>
        <v>0</v>
      </c>
      <c r="CL8" s="158" t="str">
        <f t="shared" ca="1" si="13"/>
        <v>親に話す</v>
      </c>
      <c r="CM8" s="157">
        <f t="shared" ca="1" si="13"/>
        <v>0</v>
      </c>
      <c r="CN8" s="157">
        <f t="shared" ca="1" si="13"/>
        <v>0</v>
      </c>
      <c r="CO8" s="157">
        <f t="shared" ca="1" si="13"/>
        <v>0</v>
      </c>
      <c r="CP8" s="157">
        <f t="shared" ca="1" si="13"/>
        <v>0</v>
      </c>
      <c r="CQ8" s="244" t="str">
        <f t="shared" ca="1" si="27"/>
        <v/>
      </c>
      <c r="CR8" s="244" t="str">
        <f t="shared" ca="1" si="14"/>
        <v/>
      </c>
      <c r="CS8" s="244" t="str">
        <f t="shared" ca="1" si="14"/>
        <v/>
      </c>
      <c r="CT8" s="244"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6"/>
      <c r="B9" s="127"/>
      <c r="C9" s="128">
        <v>4</v>
      </c>
      <c r="D9" s="450" t="s">
        <v>24</v>
      </c>
      <c r="E9" s="451"/>
      <c r="F9" s="451"/>
      <c r="G9" s="451"/>
      <c r="H9" s="451"/>
      <c r="I9" s="451"/>
      <c r="J9" s="451"/>
      <c r="K9" s="452"/>
      <c r="L9" s="137"/>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4">
        <f t="shared" si="9"/>
        <v>0</v>
      </c>
      <c r="BW9" s="138" t="str">
        <f t="shared" si="21"/>
        <v/>
      </c>
      <c r="BX9" s="139" t="str">
        <f t="shared" si="22"/>
        <v/>
      </c>
      <c r="BY9" s="279" t="str">
        <f t="shared" si="23"/>
        <v/>
      </c>
      <c r="BZ9" s="140"/>
      <c r="CA9" s="141"/>
      <c r="CB9" s="142" t="str">
        <f t="shared" si="24"/>
        <v/>
      </c>
      <c r="CC9" s="4"/>
      <c r="CD9" s="4">
        <f t="shared" si="25"/>
        <v>4</v>
      </c>
      <c r="CE9" s="4">
        <f t="shared" si="26"/>
        <v>0</v>
      </c>
      <c r="CF9" s="4">
        <f t="shared" si="10"/>
        <v>1</v>
      </c>
      <c r="CG9" s="4">
        <f t="shared" ca="1" si="11"/>
        <v>4</v>
      </c>
      <c r="CH9" s="159">
        <v>4</v>
      </c>
      <c r="CI9" s="157">
        <f t="shared" si="12"/>
        <v>1</v>
      </c>
      <c r="CJ9" s="157">
        <f t="shared" ca="1" si="13"/>
        <v>4</v>
      </c>
      <c r="CK9" s="157">
        <f t="shared" ca="1" si="13"/>
        <v>0</v>
      </c>
      <c r="CL9" s="158" t="str">
        <f t="shared" ca="1" si="13"/>
        <v>先生に話す</v>
      </c>
      <c r="CM9" s="157">
        <f t="shared" ca="1" si="13"/>
        <v>0</v>
      </c>
      <c r="CN9" s="157">
        <f t="shared" ca="1" si="13"/>
        <v>0</v>
      </c>
      <c r="CO9" s="157">
        <f t="shared" ca="1" si="13"/>
        <v>0</v>
      </c>
      <c r="CP9" s="157">
        <f t="shared" ca="1" si="13"/>
        <v>0</v>
      </c>
      <c r="CQ9" s="244" t="str">
        <f t="shared" ca="1" si="27"/>
        <v/>
      </c>
      <c r="CR9" s="244" t="str">
        <f t="shared" ca="1" si="14"/>
        <v/>
      </c>
      <c r="CS9" s="244" t="str">
        <f t="shared" ca="1" si="14"/>
        <v/>
      </c>
      <c r="CT9" s="244"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236"/>
      <c r="B10" s="214"/>
      <c r="C10" s="215">
        <v>5</v>
      </c>
      <c r="D10" s="453" t="s">
        <v>108</v>
      </c>
      <c r="E10" s="454"/>
      <c r="F10" s="454"/>
      <c r="G10" s="454"/>
      <c r="H10" s="454"/>
      <c r="I10" s="454"/>
      <c r="J10" s="454"/>
      <c r="K10" s="455"/>
      <c r="L10" s="216"/>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8"/>
      <c r="AK10" s="219"/>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20"/>
      <c r="BJ10" s="221">
        <f t="shared" si="15"/>
        <v>0</v>
      </c>
      <c r="BK10" s="222">
        <f t="shared" si="6"/>
        <v>0</v>
      </c>
      <c r="BL10" s="222">
        <f t="shared" si="6"/>
        <v>0</v>
      </c>
      <c r="BM10" s="223">
        <f t="shared" si="6"/>
        <v>0</v>
      </c>
      <c r="BN10" s="224">
        <f t="shared" si="16"/>
        <v>0</v>
      </c>
      <c r="BO10" s="225">
        <f t="shared" si="7"/>
        <v>0</v>
      </c>
      <c r="BP10" s="225">
        <f t="shared" si="7"/>
        <v>0</v>
      </c>
      <c r="BQ10" s="226">
        <f t="shared" si="7"/>
        <v>0</v>
      </c>
      <c r="BR10" s="227">
        <f t="shared" si="17"/>
        <v>0</v>
      </c>
      <c r="BS10" s="228">
        <f t="shared" si="18"/>
        <v>0</v>
      </c>
      <c r="BT10" s="228">
        <f t="shared" si="19"/>
        <v>0</v>
      </c>
      <c r="BU10" s="229">
        <f t="shared" si="20"/>
        <v>0</v>
      </c>
      <c r="BV10" s="230">
        <f t="shared" si="9"/>
        <v>0</v>
      </c>
      <c r="BW10" s="231" t="str">
        <f t="shared" si="21"/>
        <v/>
      </c>
      <c r="BX10" s="232" t="str">
        <f t="shared" si="22"/>
        <v/>
      </c>
      <c r="BY10" s="282" t="str">
        <f t="shared" si="23"/>
        <v/>
      </c>
      <c r="BZ10" s="233"/>
      <c r="CA10" s="234"/>
      <c r="CB10" s="238" t="str">
        <f t="shared" si="24"/>
        <v/>
      </c>
      <c r="CC10" s="4"/>
      <c r="CD10" s="4">
        <f t="shared" si="25"/>
        <v>5</v>
      </c>
      <c r="CE10" s="4">
        <f t="shared" si="26"/>
        <v>0</v>
      </c>
      <c r="CF10" s="4">
        <f t="shared" si="10"/>
        <v>1</v>
      </c>
      <c r="CG10" s="4">
        <f t="shared" ca="1" si="11"/>
        <v>5</v>
      </c>
      <c r="CH10" s="159">
        <v>5</v>
      </c>
      <c r="CI10" s="157">
        <f t="shared" si="12"/>
        <v>1</v>
      </c>
      <c r="CJ10" s="157">
        <f t="shared" ca="1" si="13"/>
        <v>5</v>
      </c>
      <c r="CK10" s="157">
        <f t="shared" ca="1" si="13"/>
        <v>0</v>
      </c>
      <c r="CL10" s="158" t="str">
        <f t="shared" ca="1" si="13"/>
        <v>しんこきゅうする</v>
      </c>
      <c r="CM10" s="157">
        <f t="shared" ca="1" si="13"/>
        <v>0</v>
      </c>
      <c r="CN10" s="157">
        <f t="shared" ca="1" si="13"/>
        <v>0</v>
      </c>
      <c r="CO10" s="157">
        <f t="shared" ca="1" si="13"/>
        <v>0</v>
      </c>
      <c r="CP10" s="157">
        <f t="shared" ca="1" si="13"/>
        <v>0</v>
      </c>
      <c r="CQ10" s="244" t="str">
        <f t="shared" ca="1" si="27"/>
        <v/>
      </c>
      <c r="CR10" s="244" t="str">
        <f t="shared" ca="1" si="14"/>
        <v/>
      </c>
      <c r="CS10" s="244" t="str">
        <f t="shared" ca="1" si="14"/>
        <v/>
      </c>
      <c r="CT10" s="244"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83"/>
      <c r="B11" s="184"/>
      <c r="C11" s="185">
        <v>6</v>
      </c>
      <c r="D11" s="444" t="s">
        <v>25</v>
      </c>
      <c r="E11" s="445"/>
      <c r="F11" s="445"/>
      <c r="G11" s="445"/>
      <c r="H11" s="445"/>
      <c r="I11" s="445"/>
      <c r="J11" s="445"/>
      <c r="K11" s="446"/>
      <c r="L11" s="186"/>
      <c r="M11" s="11"/>
      <c r="N11" s="11"/>
      <c r="O11" s="11"/>
      <c r="P11" s="11"/>
      <c r="Q11" s="11"/>
      <c r="R11" s="11"/>
      <c r="S11" s="11"/>
      <c r="T11" s="11"/>
      <c r="U11" s="11"/>
      <c r="V11" s="11"/>
      <c r="W11" s="11"/>
      <c r="X11" s="11"/>
      <c r="Y11" s="11"/>
      <c r="Z11" s="11"/>
      <c r="AA11" s="11"/>
      <c r="AB11" s="11"/>
      <c r="AC11" s="11"/>
      <c r="AD11" s="11"/>
      <c r="AE11" s="11"/>
      <c r="AF11" s="11"/>
      <c r="AG11" s="11"/>
      <c r="AH11" s="11"/>
      <c r="AI11" s="11"/>
      <c r="AJ11" s="12"/>
      <c r="AK11" s="6"/>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3"/>
      <c r="BJ11" s="84">
        <f t="shared" si="15"/>
        <v>0</v>
      </c>
      <c r="BK11" s="85">
        <f t="shared" si="6"/>
        <v>0</v>
      </c>
      <c r="BL11" s="85">
        <f t="shared" si="6"/>
        <v>0</v>
      </c>
      <c r="BM11" s="86">
        <f t="shared" si="6"/>
        <v>0</v>
      </c>
      <c r="BN11" s="87">
        <f t="shared" si="16"/>
        <v>0</v>
      </c>
      <c r="BO11" s="88">
        <f t="shared" si="7"/>
        <v>0</v>
      </c>
      <c r="BP11" s="88">
        <f t="shared" si="7"/>
        <v>0</v>
      </c>
      <c r="BQ11" s="89">
        <f t="shared" si="7"/>
        <v>0</v>
      </c>
      <c r="BR11" s="101">
        <f t="shared" si="17"/>
        <v>0</v>
      </c>
      <c r="BS11" s="102">
        <f t="shared" si="18"/>
        <v>0</v>
      </c>
      <c r="BT11" s="102">
        <f t="shared" si="19"/>
        <v>0</v>
      </c>
      <c r="BU11" s="103">
        <f t="shared" si="20"/>
        <v>0</v>
      </c>
      <c r="BV11" s="187">
        <f t="shared" si="9"/>
        <v>0</v>
      </c>
      <c r="BW11" s="188" t="str">
        <f t="shared" si="21"/>
        <v/>
      </c>
      <c r="BX11" s="189" t="str">
        <f t="shared" si="22"/>
        <v/>
      </c>
      <c r="BY11" s="283" t="str">
        <f t="shared" si="23"/>
        <v/>
      </c>
      <c r="BZ11" s="190"/>
      <c r="CA11" s="191"/>
      <c r="CB11" s="192" t="str">
        <f t="shared" si="24"/>
        <v/>
      </c>
      <c r="CC11" s="4"/>
      <c r="CD11" s="4">
        <f t="shared" si="25"/>
        <v>6</v>
      </c>
      <c r="CE11" s="4">
        <f t="shared" si="26"/>
        <v>0</v>
      </c>
      <c r="CF11" s="4">
        <f t="shared" si="10"/>
        <v>1</v>
      </c>
      <c r="CG11" s="4">
        <f t="shared" ca="1" si="11"/>
        <v>6</v>
      </c>
      <c r="CH11" s="159">
        <v>6</v>
      </c>
      <c r="CI11" s="157">
        <f t="shared" si="12"/>
        <v>1</v>
      </c>
      <c r="CJ11" s="157">
        <f t="shared" ca="1" si="13"/>
        <v>6</v>
      </c>
      <c r="CK11" s="157">
        <f t="shared" ca="1" si="13"/>
        <v>0</v>
      </c>
      <c r="CL11" s="158" t="str">
        <f t="shared" ca="1" si="13"/>
        <v>物に八つ当たりする</v>
      </c>
      <c r="CM11" s="157">
        <f t="shared" ca="1" si="13"/>
        <v>0</v>
      </c>
      <c r="CN11" s="157">
        <f t="shared" ca="1" si="13"/>
        <v>0</v>
      </c>
      <c r="CO11" s="157">
        <f t="shared" ca="1" si="13"/>
        <v>0</v>
      </c>
      <c r="CP11" s="157">
        <f t="shared" ca="1" si="13"/>
        <v>0</v>
      </c>
      <c r="CQ11" s="244" t="str">
        <f t="shared" ca="1" si="27"/>
        <v/>
      </c>
      <c r="CR11" s="244" t="str">
        <f t="shared" ca="1" si="14"/>
        <v/>
      </c>
      <c r="CS11" s="244" t="str">
        <f t="shared" ca="1" si="14"/>
        <v/>
      </c>
      <c r="CT11" s="244"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6"/>
      <c r="B12" s="127"/>
      <c r="C12" s="130">
        <v>7</v>
      </c>
      <c r="D12" s="450" t="s">
        <v>26</v>
      </c>
      <c r="E12" s="451"/>
      <c r="F12" s="451"/>
      <c r="G12" s="451"/>
      <c r="H12" s="451"/>
      <c r="I12" s="451"/>
      <c r="J12" s="451"/>
      <c r="K12" s="452"/>
      <c r="L12" s="137"/>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4">
        <f t="shared" si="9"/>
        <v>0</v>
      </c>
      <c r="BW12" s="138" t="str">
        <f t="shared" si="21"/>
        <v/>
      </c>
      <c r="BX12" s="139" t="str">
        <f t="shared" si="22"/>
        <v/>
      </c>
      <c r="BY12" s="279" t="str">
        <f t="shared" si="23"/>
        <v/>
      </c>
      <c r="BZ12" s="140"/>
      <c r="CA12" s="141"/>
      <c r="CB12" s="142" t="str">
        <f t="shared" si="24"/>
        <v/>
      </c>
      <c r="CC12" s="4"/>
      <c r="CD12" s="4">
        <f t="shared" si="25"/>
        <v>7</v>
      </c>
      <c r="CE12" s="4">
        <f t="shared" si="26"/>
        <v>0</v>
      </c>
      <c r="CF12" s="4">
        <f t="shared" si="10"/>
        <v>1</v>
      </c>
      <c r="CG12" s="4">
        <f t="shared" ca="1" si="11"/>
        <v>7</v>
      </c>
      <c r="CH12" s="159">
        <v>7</v>
      </c>
      <c r="CI12" s="157">
        <f t="shared" si="12"/>
        <v>1</v>
      </c>
      <c r="CJ12" s="157">
        <f t="shared" ca="1" si="13"/>
        <v>7</v>
      </c>
      <c r="CK12" s="157">
        <f t="shared" ca="1" si="13"/>
        <v>0</v>
      </c>
      <c r="CL12" s="158" t="str">
        <f t="shared" ca="1" si="13"/>
        <v>人に八つ当たりする</v>
      </c>
      <c r="CM12" s="157">
        <f t="shared" ca="1" si="13"/>
        <v>0</v>
      </c>
      <c r="CN12" s="157">
        <f t="shared" ca="1" si="13"/>
        <v>0</v>
      </c>
      <c r="CO12" s="157">
        <f t="shared" ca="1" si="13"/>
        <v>0</v>
      </c>
      <c r="CP12" s="157">
        <f t="shared" ca="1" si="13"/>
        <v>0</v>
      </c>
      <c r="CQ12" s="244" t="str">
        <f t="shared" ca="1" si="27"/>
        <v/>
      </c>
      <c r="CR12" s="244" t="str">
        <f t="shared" ca="1" si="14"/>
        <v/>
      </c>
      <c r="CS12" s="244" t="str">
        <f t="shared" ca="1" si="14"/>
        <v/>
      </c>
      <c r="CT12" s="244"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6"/>
      <c r="B13" s="127"/>
      <c r="C13" s="130">
        <v>8</v>
      </c>
      <c r="D13" s="450" t="s">
        <v>109</v>
      </c>
      <c r="E13" s="451"/>
      <c r="F13" s="451"/>
      <c r="G13" s="451"/>
      <c r="H13" s="451"/>
      <c r="I13" s="451"/>
      <c r="J13" s="451"/>
      <c r="K13" s="452"/>
      <c r="L13" s="137"/>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4">
        <f t="shared" si="9"/>
        <v>0</v>
      </c>
      <c r="BW13" s="138" t="str">
        <f t="shared" si="21"/>
        <v/>
      </c>
      <c r="BX13" s="139" t="str">
        <f t="shared" si="22"/>
        <v/>
      </c>
      <c r="BY13" s="279" t="str">
        <f t="shared" si="23"/>
        <v/>
      </c>
      <c r="BZ13" s="140"/>
      <c r="CA13" s="141"/>
      <c r="CB13" s="142" t="str">
        <f t="shared" si="24"/>
        <v/>
      </c>
      <c r="CC13" s="4"/>
      <c r="CD13" s="4">
        <f t="shared" si="25"/>
        <v>8</v>
      </c>
      <c r="CE13" s="4">
        <f t="shared" si="26"/>
        <v>0</v>
      </c>
      <c r="CF13" s="4">
        <f t="shared" si="10"/>
        <v>1</v>
      </c>
      <c r="CG13" s="4">
        <f t="shared" ca="1" si="11"/>
        <v>8</v>
      </c>
      <c r="CH13" s="159">
        <v>8</v>
      </c>
      <c r="CI13" s="157">
        <f t="shared" si="12"/>
        <v>1</v>
      </c>
      <c r="CJ13" s="157">
        <f t="shared" ca="1" si="13"/>
        <v>8</v>
      </c>
      <c r="CK13" s="157">
        <f t="shared" ca="1" si="13"/>
        <v>0</v>
      </c>
      <c r="CL13" s="158" t="str">
        <f t="shared" ca="1" si="13"/>
        <v>がまんする</v>
      </c>
      <c r="CM13" s="157">
        <f t="shared" ca="1" si="13"/>
        <v>0</v>
      </c>
      <c r="CN13" s="157">
        <f t="shared" ca="1" si="13"/>
        <v>0</v>
      </c>
      <c r="CO13" s="157">
        <f t="shared" ca="1" si="13"/>
        <v>0</v>
      </c>
      <c r="CP13" s="157">
        <f t="shared" ca="1" si="13"/>
        <v>0</v>
      </c>
      <c r="CQ13" s="244" t="str">
        <f t="shared" ca="1" si="27"/>
        <v/>
      </c>
      <c r="CR13" s="244" t="str">
        <f t="shared" ca="1" si="14"/>
        <v/>
      </c>
      <c r="CS13" s="244" t="str">
        <f t="shared" ca="1" si="14"/>
        <v/>
      </c>
      <c r="CT13" s="244"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9"/>
      <c r="B14" s="127"/>
      <c r="C14" s="130">
        <v>9</v>
      </c>
      <c r="D14" s="450" t="s">
        <v>27</v>
      </c>
      <c r="E14" s="451"/>
      <c r="F14" s="451"/>
      <c r="G14" s="451"/>
      <c r="H14" s="451"/>
      <c r="I14" s="451"/>
      <c r="J14" s="451"/>
      <c r="K14" s="452"/>
      <c r="L14" s="137"/>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4">
        <f t="shared" si="9"/>
        <v>0</v>
      </c>
      <c r="BW14" s="138" t="str">
        <f t="shared" si="21"/>
        <v/>
      </c>
      <c r="BX14" s="139" t="str">
        <f t="shared" si="22"/>
        <v/>
      </c>
      <c r="BY14" s="279" t="str">
        <f t="shared" si="23"/>
        <v/>
      </c>
      <c r="BZ14" s="140"/>
      <c r="CA14" s="141"/>
      <c r="CB14" s="142" t="str">
        <f t="shared" si="24"/>
        <v/>
      </c>
      <c r="CC14" s="4"/>
      <c r="CD14" s="4">
        <f t="shared" si="25"/>
        <v>9</v>
      </c>
      <c r="CE14" s="4">
        <f t="shared" si="26"/>
        <v>0</v>
      </c>
      <c r="CF14" s="4">
        <f t="shared" si="10"/>
        <v>1</v>
      </c>
      <c r="CG14" s="4">
        <f t="shared" ca="1" si="11"/>
        <v>9</v>
      </c>
      <c r="CH14" s="159">
        <v>9</v>
      </c>
      <c r="CI14" s="157">
        <f t="shared" si="12"/>
        <v>1</v>
      </c>
      <c r="CJ14" s="157">
        <f t="shared" ca="1" si="13"/>
        <v>9</v>
      </c>
      <c r="CK14" s="157">
        <f t="shared" ca="1" si="13"/>
        <v>0</v>
      </c>
      <c r="CL14" s="158" t="str">
        <f t="shared" ca="1" si="13"/>
        <v>大声を出す</v>
      </c>
      <c r="CM14" s="157">
        <f t="shared" ca="1" si="13"/>
        <v>0</v>
      </c>
      <c r="CN14" s="157">
        <f t="shared" ca="1" si="13"/>
        <v>0</v>
      </c>
      <c r="CO14" s="157">
        <f t="shared" ca="1" si="13"/>
        <v>0</v>
      </c>
      <c r="CP14" s="157">
        <f t="shared" ca="1" si="13"/>
        <v>0</v>
      </c>
      <c r="CQ14" s="244" t="str">
        <f t="shared" ca="1" si="27"/>
        <v/>
      </c>
      <c r="CR14" s="244" t="str">
        <f t="shared" ca="1" si="14"/>
        <v/>
      </c>
      <c r="CS14" s="244" t="str">
        <f t="shared" ca="1" si="14"/>
        <v/>
      </c>
      <c r="CT14" s="244"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236"/>
      <c r="B15" s="214"/>
      <c r="C15" s="237">
        <v>10</v>
      </c>
      <c r="D15" s="453" t="s">
        <v>28</v>
      </c>
      <c r="E15" s="454"/>
      <c r="F15" s="454"/>
      <c r="G15" s="454"/>
      <c r="H15" s="454"/>
      <c r="I15" s="454"/>
      <c r="J15" s="454"/>
      <c r="K15" s="455"/>
      <c r="L15" s="216"/>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8"/>
      <c r="AK15" s="219"/>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20"/>
      <c r="BJ15" s="221">
        <f t="shared" si="15"/>
        <v>0</v>
      </c>
      <c r="BK15" s="222">
        <f t="shared" si="6"/>
        <v>0</v>
      </c>
      <c r="BL15" s="222">
        <f t="shared" si="6"/>
        <v>0</v>
      </c>
      <c r="BM15" s="223">
        <f t="shared" si="6"/>
        <v>0</v>
      </c>
      <c r="BN15" s="224">
        <f t="shared" si="16"/>
        <v>0</v>
      </c>
      <c r="BO15" s="225">
        <f t="shared" si="7"/>
        <v>0</v>
      </c>
      <c r="BP15" s="225">
        <f t="shared" si="7"/>
        <v>0</v>
      </c>
      <c r="BQ15" s="226">
        <f t="shared" si="7"/>
        <v>0</v>
      </c>
      <c r="BR15" s="227">
        <f t="shared" si="17"/>
        <v>0</v>
      </c>
      <c r="BS15" s="228">
        <f t="shared" si="18"/>
        <v>0</v>
      </c>
      <c r="BT15" s="228">
        <f t="shared" si="19"/>
        <v>0</v>
      </c>
      <c r="BU15" s="229">
        <f t="shared" si="20"/>
        <v>0</v>
      </c>
      <c r="BV15" s="230">
        <f t="shared" si="9"/>
        <v>0</v>
      </c>
      <c r="BW15" s="231" t="str">
        <f t="shared" si="21"/>
        <v/>
      </c>
      <c r="BX15" s="232" t="str">
        <f t="shared" si="22"/>
        <v/>
      </c>
      <c r="BY15" s="282" t="str">
        <f t="shared" si="23"/>
        <v/>
      </c>
      <c r="BZ15" s="233"/>
      <c r="CA15" s="234"/>
      <c r="CB15" s="238" t="str">
        <f t="shared" si="24"/>
        <v/>
      </c>
      <c r="CC15" s="4"/>
      <c r="CD15" s="4">
        <f t="shared" si="25"/>
        <v>10</v>
      </c>
      <c r="CE15" s="4">
        <f t="shared" si="26"/>
        <v>0</v>
      </c>
      <c r="CF15" s="4">
        <f t="shared" si="10"/>
        <v>1</v>
      </c>
      <c r="CG15" s="4">
        <f t="shared" ca="1" si="11"/>
        <v>10</v>
      </c>
      <c r="CH15" s="159">
        <v>10</v>
      </c>
      <c r="CI15" s="157">
        <f t="shared" si="12"/>
        <v>1</v>
      </c>
      <c r="CJ15" s="157">
        <f t="shared" ca="1" si="13"/>
        <v>10</v>
      </c>
      <c r="CK15" s="157">
        <f t="shared" ca="1" si="13"/>
        <v>0</v>
      </c>
      <c r="CL15" s="158" t="str">
        <f t="shared" ca="1" si="13"/>
        <v>運動などで　からだを動かす</v>
      </c>
      <c r="CM15" s="157">
        <f t="shared" ca="1" si="13"/>
        <v>0</v>
      </c>
      <c r="CN15" s="157">
        <f t="shared" ca="1" si="13"/>
        <v>0</v>
      </c>
      <c r="CO15" s="157">
        <f t="shared" ca="1" si="13"/>
        <v>0</v>
      </c>
      <c r="CP15" s="157">
        <f t="shared" ca="1" si="13"/>
        <v>0</v>
      </c>
      <c r="CQ15" s="244" t="str">
        <f t="shared" ca="1" si="27"/>
        <v/>
      </c>
      <c r="CR15" s="244" t="str">
        <f t="shared" ca="1" si="14"/>
        <v/>
      </c>
      <c r="CS15" s="244" t="str">
        <f t="shared" ca="1" si="14"/>
        <v/>
      </c>
      <c r="CT15" s="244"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235"/>
      <c r="B16" s="184"/>
      <c r="C16" s="185">
        <v>11</v>
      </c>
      <c r="D16" s="444" t="s">
        <v>29</v>
      </c>
      <c r="E16" s="445"/>
      <c r="F16" s="445"/>
      <c r="G16" s="445"/>
      <c r="H16" s="445"/>
      <c r="I16" s="445"/>
      <c r="J16" s="445"/>
      <c r="K16" s="446"/>
      <c r="L16" s="186"/>
      <c r="M16" s="11"/>
      <c r="N16" s="11"/>
      <c r="O16" s="11"/>
      <c r="P16" s="11"/>
      <c r="Q16" s="11"/>
      <c r="R16" s="11"/>
      <c r="S16" s="11"/>
      <c r="T16" s="11"/>
      <c r="U16" s="11"/>
      <c r="V16" s="11"/>
      <c r="W16" s="11"/>
      <c r="X16" s="11"/>
      <c r="Y16" s="11"/>
      <c r="Z16" s="11"/>
      <c r="AA16" s="11"/>
      <c r="AB16" s="11"/>
      <c r="AC16" s="11"/>
      <c r="AD16" s="11"/>
      <c r="AE16" s="11"/>
      <c r="AF16" s="11"/>
      <c r="AG16" s="11"/>
      <c r="AH16" s="11"/>
      <c r="AI16" s="11"/>
      <c r="AJ16" s="12"/>
      <c r="AK16" s="6"/>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3"/>
      <c r="BJ16" s="84">
        <f t="shared" si="15"/>
        <v>0</v>
      </c>
      <c r="BK16" s="85">
        <f t="shared" si="6"/>
        <v>0</v>
      </c>
      <c r="BL16" s="85">
        <f t="shared" si="6"/>
        <v>0</v>
      </c>
      <c r="BM16" s="86">
        <f t="shared" si="6"/>
        <v>0</v>
      </c>
      <c r="BN16" s="87">
        <f t="shared" si="16"/>
        <v>0</v>
      </c>
      <c r="BO16" s="88">
        <f t="shared" si="7"/>
        <v>0</v>
      </c>
      <c r="BP16" s="88">
        <f t="shared" si="7"/>
        <v>0</v>
      </c>
      <c r="BQ16" s="89">
        <f t="shared" si="7"/>
        <v>0</v>
      </c>
      <c r="BR16" s="101">
        <f t="shared" si="17"/>
        <v>0</v>
      </c>
      <c r="BS16" s="102">
        <f t="shared" si="18"/>
        <v>0</v>
      </c>
      <c r="BT16" s="102">
        <f t="shared" si="19"/>
        <v>0</v>
      </c>
      <c r="BU16" s="103">
        <f t="shared" si="20"/>
        <v>0</v>
      </c>
      <c r="BV16" s="187">
        <f t="shared" si="9"/>
        <v>0</v>
      </c>
      <c r="BW16" s="188" t="str">
        <f t="shared" si="21"/>
        <v/>
      </c>
      <c r="BX16" s="189" t="str">
        <f t="shared" si="22"/>
        <v/>
      </c>
      <c r="BY16" s="283" t="str">
        <f t="shared" si="23"/>
        <v/>
      </c>
      <c r="BZ16" s="190"/>
      <c r="CA16" s="191"/>
      <c r="CB16" s="192" t="str">
        <f t="shared" si="24"/>
        <v/>
      </c>
      <c r="CC16" s="4"/>
      <c r="CD16" s="4">
        <f t="shared" si="25"/>
        <v>11</v>
      </c>
      <c r="CE16" s="4">
        <f t="shared" si="26"/>
        <v>0</v>
      </c>
      <c r="CF16" s="4">
        <f t="shared" si="10"/>
        <v>1</v>
      </c>
      <c r="CG16" s="4">
        <f t="shared" ca="1" si="11"/>
        <v>11</v>
      </c>
      <c r="CH16" s="159">
        <v>11</v>
      </c>
      <c r="CI16" s="157">
        <f t="shared" si="12"/>
        <v>1</v>
      </c>
      <c r="CJ16" s="157">
        <f t="shared" ref="CJ16:CP25" ca="1" si="28">IFERROR(INDEX(INDIRECT(CJ$4),MATCH($CH16,強制順位,0),1),"")</f>
        <v>11</v>
      </c>
      <c r="CK16" s="157">
        <f t="shared" ca="1" si="28"/>
        <v>0</v>
      </c>
      <c r="CL16" s="158" t="str">
        <f t="shared" ca="1" si="28"/>
        <v>かたやゆびの力をぬいて　リラックスする</v>
      </c>
      <c r="CM16" s="157">
        <f t="shared" ca="1" si="28"/>
        <v>0</v>
      </c>
      <c r="CN16" s="157">
        <f t="shared" ca="1" si="28"/>
        <v>0</v>
      </c>
      <c r="CO16" s="157">
        <f t="shared" ca="1" si="28"/>
        <v>0</v>
      </c>
      <c r="CP16" s="157">
        <f t="shared" ca="1" si="28"/>
        <v>0</v>
      </c>
      <c r="CQ16" s="244" t="str">
        <f t="shared" ca="1" si="27"/>
        <v/>
      </c>
      <c r="CR16" s="244" t="str">
        <f t="shared" ca="1" si="14"/>
        <v/>
      </c>
      <c r="CS16" s="244" t="str">
        <f t="shared" ca="1" si="14"/>
        <v/>
      </c>
      <c r="CT16" s="244"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6"/>
      <c r="B17" s="127"/>
      <c r="C17" s="130">
        <v>12</v>
      </c>
      <c r="D17" s="450" t="s">
        <v>30</v>
      </c>
      <c r="E17" s="451"/>
      <c r="F17" s="451"/>
      <c r="G17" s="451"/>
      <c r="H17" s="451"/>
      <c r="I17" s="451"/>
      <c r="J17" s="451"/>
      <c r="K17" s="452"/>
      <c r="L17" s="137"/>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4">
        <f t="shared" si="9"/>
        <v>0</v>
      </c>
      <c r="BW17" s="138" t="str">
        <f t="shared" si="21"/>
        <v/>
      </c>
      <c r="BX17" s="139" t="str">
        <f t="shared" si="22"/>
        <v/>
      </c>
      <c r="BY17" s="279" t="str">
        <f t="shared" si="23"/>
        <v/>
      </c>
      <c r="BZ17" s="140"/>
      <c r="CA17" s="141"/>
      <c r="CB17" s="142" t="str">
        <f t="shared" si="24"/>
        <v/>
      </c>
      <c r="CC17" s="4"/>
      <c r="CD17" s="4">
        <f t="shared" si="25"/>
        <v>12</v>
      </c>
      <c r="CE17" s="4">
        <f t="shared" si="26"/>
        <v>0</v>
      </c>
      <c r="CF17" s="4">
        <f t="shared" si="10"/>
        <v>1</v>
      </c>
      <c r="CG17" s="4">
        <f t="shared" ca="1" si="11"/>
        <v>12</v>
      </c>
      <c r="CH17" s="159">
        <v>12</v>
      </c>
      <c r="CI17" s="157">
        <f t="shared" si="12"/>
        <v>1</v>
      </c>
      <c r="CJ17" s="157">
        <f t="shared" ca="1" si="28"/>
        <v>12</v>
      </c>
      <c r="CK17" s="157">
        <f t="shared" ca="1" si="28"/>
        <v>0</v>
      </c>
      <c r="CL17" s="158" t="str">
        <f t="shared" ca="1" si="28"/>
        <v>自分をきずつける（かみをぬく、つねる　など）</v>
      </c>
      <c r="CM17" s="157">
        <f t="shared" ca="1" si="28"/>
        <v>0</v>
      </c>
      <c r="CN17" s="157">
        <f t="shared" ca="1" si="28"/>
        <v>0</v>
      </c>
      <c r="CO17" s="157">
        <f t="shared" ca="1" si="28"/>
        <v>0</v>
      </c>
      <c r="CP17" s="157">
        <f t="shared" ca="1" si="28"/>
        <v>0</v>
      </c>
      <c r="CQ17" s="244" t="str">
        <f t="shared" ca="1" si="27"/>
        <v/>
      </c>
      <c r="CR17" s="244" t="str">
        <f t="shared" ca="1" si="14"/>
        <v/>
      </c>
      <c r="CS17" s="244" t="str">
        <f t="shared" ca="1" si="14"/>
        <v/>
      </c>
      <c r="CT17" s="244" t="str">
        <f t="shared" ca="1" si="14"/>
        <v/>
      </c>
      <c r="JA17" s="5"/>
      <c r="JB17" s="4"/>
    </row>
    <row r="18" spans="1:262" s="1" customFormat="1" ht="39" customHeight="1">
      <c r="A18" s="126"/>
      <c r="B18" s="127"/>
      <c r="C18" s="130">
        <v>13</v>
      </c>
      <c r="D18" s="450" t="s">
        <v>31</v>
      </c>
      <c r="E18" s="451"/>
      <c r="F18" s="451"/>
      <c r="G18" s="451"/>
      <c r="H18" s="451"/>
      <c r="I18" s="451"/>
      <c r="J18" s="451"/>
      <c r="K18" s="452"/>
      <c r="L18" s="137"/>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4">
        <f t="shared" si="9"/>
        <v>0</v>
      </c>
      <c r="BW18" s="138" t="str">
        <f t="shared" si="21"/>
        <v/>
      </c>
      <c r="BX18" s="139" t="str">
        <f t="shared" si="22"/>
        <v/>
      </c>
      <c r="BY18" s="279" t="str">
        <f t="shared" si="23"/>
        <v/>
      </c>
      <c r="BZ18" s="140"/>
      <c r="CA18" s="141"/>
      <c r="CB18" s="142" t="str">
        <f t="shared" si="24"/>
        <v/>
      </c>
      <c r="CC18" s="4"/>
      <c r="CD18" s="4">
        <f t="shared" si="25"/>
        <v>13</v>
      </c>
      <c r="CE18" s="4">
        <f t="shared" si="26"/>
        <v>0</v>
      </c>
      <c r="CF18" s="4">
        <f t="shared" si="10"/>
        <v>1</v>
      </c>
      <c r="CG18" s="4">
        <f t="shared" ca="1" si="11"/>
        <v>13</v>
      </c>
      <c r="CH18" s="159">
        <v>13</v>
      </c>
      <c r="CI18" s="157">
        <f t="shared" si="12"/>
        <v>1</v>
      </c>
      <c r="CJ18" s="157">
        <f t="shared" ca="1" si="28"/>
        <v>13</v>
      </c>
      <c r="CK18" s="157">
        <f t="shared" ca="1" si="28"/>
        <v>0</v>
      </c>
      <c r="CL18" s="158" t="str">
        <f t="shared" ca="1" si="28"/>
        <v>あばれる</v>
      </c>
      <c r="CM18" s="157">
        <f t="shared" ca="1" si="28"/>
        <v>0</v>
      </c>
      <c r="CN18" s="157">
        <f t="shared" ca="1" si="28"/>
        <v>0</v>
      </c>
      <c r="CO18" s="157">
        <f t="shared" ca="1" si="28"/>
        <v>0</v>
      </c>
      <c r="CP18" s="157">
        <f t="shared" ca="1" si="28"/>
        <v>0</v>
      </c>
      <c r="CQ18" s="244" t="str">
        <f t="shared" ca="1" si="27"/>
        <v/>
      </c>
      <c r="CR18" s="244" t="str">
        <f t="shared" ca="1" si="14"/>
        <v/>
      </c>
      <c r="CS18" s="244" t="str">
        <f t="shared" ca="1" si="14"/>
        <v/>
      </c>
      <c r="CT18" s="244" t="str">
        <f t="shared" ca="1" si="14"/>
        <v/>
      </c>
      <c r="JA18" s="5"/>
      <c r="JB18" s="4"/>
    </row>
    <row r="19" spans="1:262" s="1" customFormat="1" ht="39" customHeight="1">
      <c r="A19" s="126"/>
      <c r="B19" s="127"/>
      <c r="C19" s="130">
        <v>14</v>
      </c>
      <c r="D19" s="450" t="s">
        <v>32</v>
      </c>
      <c r="E19" s="451"/>
      <c r="F19" s="451"/>
      <c r="G19" s="451"/>
      <c r="H19" s="451"/>
      <c r="I19" s="451"/>
      <c r="J19" s="451"/>
      <c r="K19" s="452"/>
      <c r="L19" s="137"/>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4">
        <f t="shared" si="9"/>
        <v>0</v>
      </c>
      <c r="BW19" s="138" t="str">
        <f t="shared" si="21"/>
        <v/>
      </c>
      <c r="BX19" s="139" t="str">
        <f t="shared" si="22"/>
        <v/>
      </c>
      <c r="BY19" s="279" t="str">
        <f t="shared" si="23"/>
        <v/>
      </c>
      <c r="BZ19" s="140"/>
      <c r="CA19" s="141"/>
      <c r="CB19" s="142" t="str">
        <f t="shared" si="24"/>
        <v/>
      </c>
      <c r="CC19" s="4"/>
      <c r="CD19" s="4">
        <f t="shared" si="25"/>
        <v>14</v>
      </c>
      <c r="CE19" s="4">
        <f t="shared" si="26"/>
        <v>0</v>
      </c>
      <c r="CF19" s="4">
        <f t="shared" si="10"/>
        <v>1</v>
      </c>
      <c r="CG19" s="4">
        <f t="shared" ca="1" si="11"/>
        <v>14</v>
      </c>
      <c r="CH19" s="159">
        <v>14</v>
      </c>
      <c r="CI19" s="157">
        <f t="shared" si="12"/>
        <v>1</v>
      </c>
      <c r="CJ19" s="157">
        <f t="shared" ca="1" si="28"/>
        <v>14</v>
      </c>
      <c r="CK19" s="157">
        <f t="shared" ca="1" si="28"/>
        <v>0</v>
      </c>
      <c r="CL19" s="158" t="str">
        <f t="shared" ca="1" si="28"/>
        <v>これからどうするかを　考える</v>
      </c>
      <c r="CM19" s="157">
        <f t="shared" ca="1" si="28"/>
        <v>0</v>
      </c>
      <c r="CN19" s="157">
        <f t="shared" ca="1" si="28"/>
        <v>0</v>
      </c>
      <c r="CO19" s="157">
        <f t="shared" ca="1" si="28"/>
        <v>0</v>
      </c>
      <c r="CP19" s="157">
        <f t="shared" ca="1" si="28"/>
        <v>0</v>
      </c>
      <c r="CQ19" s="244" t="str">
        <f t="shared" ca="1" si="27"/>
        <v/>
      </c>
      <c r="CR19" s="244" t="str">
        <f t="shared" ca="1" si="14"/>
        <v/>
      </c>
      <c r="CS19" s="244" t="str">
        <f t="shared" ca="1" si="14"/>
        <v/>
      </c>
      <c r="CT19" s="244" t="str">
        <f t="shared" ca="1" si="14"/>
        <v/>
      </c>
      <c r="JA19" s="5"/>
      <c r="JB19" s="4"/>
    </row>
    <row r="20" spans="1:262" s="1" customFormat="1" ht="39" customHeight="1">
      <c r="A20" s="236"/>
      <c r="B20" s="214"/>
      <c r="C20" s="237">
        <v>15</v>
      </c>
      <c r="D20" s="453" t="s">
        <v>33</v>
      </c>
      <c r="E20" s="454"/>
      <c r="F20" s="454"/>
      <c r="G20" s="454"/>
      <c r="H20" s="454"/>
      <c r="I20" s="454"/>
      <c r="J20" s="454"/>
      <c r="K20" s="455"/>
      <c r="L20" s="216"/>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8"/>
      <c r="AK20" s="219"/>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20"/>
      <c r="BJ20" s="221">
        <f t="shared" si="15"/>
        <v>0</v>
      </c>
      <c r="BK20" s="222">
        <f t="shared" si="6"/>
        <v>0</v>
      </c>
      <c r="BL20" s="222">
        <f t="shared" si="6"/>
        <v>0</v>
      </c>
      <c r="BM20" s="223">
        <f t="shared" si="6"/>
        <v>0</v>
      </c>
      <c r="BN20" s="224">
        <f t="shared" si="16"/>
        <v>0</v>
      </c>
      <c r="BO20" s="225">
        <f t="shared" si="7"/>
        <v>0</v>
      </c>
      <c r="BP20" s="225">
        <f t="shared" si="7"/>
        <v>0</v>
      </c>
      <c r="BQ20" s="226">
        <f t="shared" si="7"/>
        <v>0</v>
      </c>
      <c r="BR20" s="227">
        <f t="shared" si="17"/>
        <v>0</v>
      </c>
      <c r="BS20" s="228">
        <f t="shared" si="18"/>
        <v>0</v>
      </c>
      <c r="BT20" s="228">
        <f t="shared" si="19"/>
        <v>0</v>
      </c>
      <c r="BU20" s="229">
        <f t="shared" si="20"/>
        <v>0</v>
      </c>
      <c r="BV20" s="230">
        <f t="shared" si="9"/>
        <v>0</v>
      </c>
      <c r="BW20" s="231" t="str">
        <f t="shared" si="21"/>
        <v/>
      </c>
      <c r="BX20" s="232" t="str">
        <f t="shared" si="22"/>
        <v/>
      </c>
      <c r="BY20" s="282" t="str">
        <f t="shared" si="23"/>
        <v/>
      </c>
      <c r="BZ20" s="233"/>
      <c r="CA20" s="234"/>
      <c r="CB20" s="238" t="str">
        <f t="shared" si="24"/>
        <v/>
      </c>
      <c r="CD20" s="4">
        <f t="shared" si="25"/>
        <v>15</v>
      </c>
      <c r="CE20" s="4">
        <f t="shared" si="26"/>
        <v>0</v>
      </c>
      <c r="CF20" s="4">
        <f t="shared" si="10"/>
        <v>1</v>
      </c>
      <c r="CG20" s="4">
        <f t="shared" ca="1" si="11"/>
        <v>15</v>
      </c>
      <c r="CH20" s="159">
        <v>15</v>
      </c>
      <c r="CI20" s="157">
        <f t="shared" si="12"/>
        <v>1</v>
      </c>
      <c r="CJ20" s="157">
        <f t="shared" ca="1" si="28"/>
        <v>15</v>
      </c>
      <c r="CK20" s="157">
        <f t="shared" ca="1" si="28"/>
        <v>0</v>
      </c>
      <c r="CL20" s="158" t="str">
        <f t="shared" ca="1" si="28"/>
        <v>おちつくように　自分に言い聞かせる</v>
      </c>
      <c r="CM20" s="157">
        <f t="shared" ca="1" si="28"/>
        <v>0</v>
      </c>
      <c r="CN20" s="157">
        <f t="shared" ca="1" si="28"/>
        <v>0</v>
      </c>
      <c r="CO20" s="157">
        <f t="shared" ca="1" si="28"/>
        <v>0</v>
      </c>
      <c r="CP20" s="157">
        <f t="shared" ca="1" si="28"/>
        <v>0</v>
      </c>
      <c r="CQ20" s="244" t="str">
        <f t="shared" ca="1" si="27"/>
        <v/>
      </c>
      <c r="CR20" s="244" t="str">
        <f t="shared" ca="1" si="14"/>
        <v/>
      </c>
      <c r="CS20" s="244" t="str">
        <f t="shared" ca="1" si="14"/>
        <v/>
      </c>
      <c r="CT20" s="244" t="str">
        <f t="shared" ca="1" si="14"/>
        <v/>
      </c>
      <c r="JA20" s="5"/>
      <c r="JB20" s="4"/>
    </row>
    <row r="21" spans="1:262" s="1" customFormat="1" ht="39" customHeight="1">
      <c r="A21" s="235"/>
      <c r="B21" s="184"/>
      <c r="C21" s="185">
        <v>16</v>
      </c>
      <c r="D21" s="444" t="s">
        <v>34</v>
      </c>
      <c r="E21" s="445"/>
      <c r="F21" s="445"/>
      <c r="G21" s="445"/>
      <c r="H21" s="445"/>
      <c r="I21" s="445"/>
      <c r="J21" s="445"/>
      <c r="K21" s="446"/>
      <c r="L21" s="186"/>
      <c r="M21" s="11"/>
      <c r="N21" s="11"/>
      <c r="O21" s="11"/>
      <c r="P21" s="11"/>
      <c r="Q21" s="11"/>
      <c r="R21" s="11"/>
      <c r="S21" s="11"/>
      <c r="T21" s="11"/>
      <c r="U21" s="11"/>
      <c r="V21" s="11"/>
      <c r="W21" s="11"/>
      <c r="X21" s="11"/>
      <c r="Y21" s="11"/>
      <c r="Z21" s="11"/>
      <c r="AA21" s="11"/>
      <c r="AB21" s="11"/>
      <c r="AC21" s="11"/>
      <c r="AD21" s="11"/>
      <c r="AE21" s="11"/>
      <c r="AF21" s="11"/>
      <c r="AG21" s="11"/>
      <c r="AH21" s="11"/>
      <c r="AI21" s="11"/>
      <c r="AJ21" s="12"/>
      <c r="AK21" s="6"/>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3"/>
      <c r="BJ21" s="84">
        <f t="shared" si="15"/>
        <v>0</v>
      </c>
      <c r="BK21" s="85">
        <f t="shared" si="6"/>
        <v>0</v>
      </c>
      <c r="BL21" s="85">
        <f t="shared" si="6"/>
        <v>0</v>
      </c>
      <c r="BM21" s="86">
        <f t="shared" si="6"/>
        <v>0</v>
      </c>
      <c r="BN21" s="87">
        <f t="shared" si="16"/>
        <v>0</v>
      </c>
      <c r="BO21" s="88">
        <f t="shared" si="7"/>
        <v>0</v>
      </c>
      <c r="BP21" s="88">
        <f t="shared" si="7"/>
        <v>0</v>
      </c>
      <c r="BQ21" s="89">
        <f t="shared" si="7"/>
        <v>0</v>
      </c>
      <c r="BR21" s="101">
        <f t="shared" si="17"/>
        <v>0</v>
      </c>
      <c r="BS21" s="102">
        <f t="shared" si="18"/>
        <v>0</v>
      </c>
      <c r="BT21" s="102">
        <f t="shared" si="19"/>
        <v>0</v>
      </c>
      <c r="BU21" s="103">
        <f t="shared" si="20"/>
        <v>0</v>
      </c>
      <c r="BV21" s="187">
        <f t="shared" si="9"/>
        <v>0</v>
      </c>
      <c r="BW21" s="188" t="str">
        <f t="shared" si="21"/>
        <v/>
      </c>
      <c r="BX21" s="189" t="str">
        <f t="shared" si="22"/>
        <v/>
      </c>
      <c r="BY21" s="283" t="str">
        <f t="shared" si="23"/>
        <v/>
      </c>
      <c r="BZ21" s="190"/>
      <c r="CA21" s="191"/>
      <c r="CB21" s="192" t="str">
        <f t="shared" si="24"/>
        <v/>
      </c>
      <c r="CD21" s="4">
        <f t="shared" si="25"/>
        <v>16</v>
      </c>
      <c r="CE21" s="4">
        <f t="shared" si="26"/>
        <v>0</v>
      </c>
      <c r="CF21" s="4">
        <f t="shared" si="10"/>
        <v>1</v>
      </c>
      <c r="CG21" s="4">
        <f t="shared" ca="1" si="11"/>
        <v>16</v>
      </c>
      <c r="CH21" s="159">
        <v>16</v>
      </c>
      <c r="CI21" s="157">
        <f t="shared" si="12"/>
        <v>1</v>
      </c>
      <c r="CJ21" s="157">
        <f t="shared" ca="1" si="28"/>
        <v>16</v>
      </c>
      <c r="CK21" s="157">
        <f t="shared" ca="1" si="28"/>
        <v>0</v>
      </c>
      <c r="CL21" s="158" t="str">
        <f t="shared" ca="1" si="28"/>
        <v>ゲームや音楽などで　気をまぎらす</v>
      </c>
      <c r="CM21" s="157">
        <f t="shared" ca="1" si="28"/>
        <v>0</v>
      </c>
      <c r="CN21" s="157">
        <f t="shared" ca="1" si="28"/>
        <v>0</v>
      </c>
      <c r="CO21" s="157">
        <f t="shared" ca="1" si="28"/>
        <v>0</v>
      </c>
      <c r="CP21" s="157">
        <f t="shared" ca="1" si="28"/>
        <v>0</v>
      </c>
      <c r="CQ21" s="244" t="str">
        <f t="shared" ca="1" si="27"/>
        <v/>
      </c>
      <c r="CR21" s="244" t="str">
        <f t="shared" ca="1" si="14"/>
        <v/>
      </c>
      <c r="CS21" s="244" t="str">
        <f t="shared" ca="1" si="14"/>
        <v/>
      </c>
      <c r="CT21" s="244" t="str">
        <f t="shared" ca="1" si="14"/>
        <v/>
      </c>
      <c r="JA21" s="5"/>
      <c r="JB21" s="4"/>
    </row>
    <row r="22" spans="1:262" s="1" customFormat="1" ht="39" customHeight="1">
      <c r="A22" s="129"/>
      <c r="B22" s="127"/>
      <c r="C22" s="130">
        <v>17</v>
      </c>
      <c r="D22" s="450" t="s">
        <v>35</v>
      </c>
      <c r="E22" s="451"/>
      <c r="F22" s="451"/>
      <c r="G22" s="451"/>
      <c r="H22" s="451"/>
      <c r="I22" s="451"/>
      <c r="J22" s="451"/>
      <c r="K22" s="452"/>
      <c r="L22" s="137"/>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4">
        <f t="shared" si="9"/>
        <v>0</v>
      </c>
      <c r="BW22" s="138" t="str">
        <f t="shared" si="21"/>
        <v/>
      </c>
      <c r="BX22" s="139" t="str">
        <f t="shared" si="22"/>
        <v/>
      </c>
      <c r="BY22" s="279" t="str">
        <f t="shared" si="23"/>
        <v/>
      </c>
      <c r="BZ22" s="140"/>
      <c r="CA22" s="141"/>
      <c r="CB22" s="142" t="str">
        <f t="shared" si="24"/>
        <v/>
      </c>
      <c r="CD22" s="4">
        <f t="shared" si="25"/>
        <v>17</v>
      </c>
      <c r="CE22" s="4">
        <f t="shared" si="26"/>
        <v>0</v>
      </c>
      <c r="CF22" s="4">
        <f t="shared" si="10"/>
        <v>1</v>
      </c>
      <c r="CG22" s="4">
        <f t="shared" ca="1" si="11"/>
        <v>17</v>
      </c>
      <c r="CH22" s="159">
        <v>17</v>
      </c>
      <c r="CI22" s="157">
        <f t="shared" si="12"/>
        <v>1</v>
      </c>
      <c r="CJ22" s="157">
        <f t="shared" ca="1" si="28"/>
        <v>17</v>
      </c>
      <c r="CK22" s="157">
        <f t="shared" ca="1" si="28"/>
        <v>0</v>
      </c>
      <c r="CL22" s="158" t="str">
        <f t="shared" ca="1" si="28"/>
        <v>一人になれる場所へ行く</v>
      </c>
      <c r="CM22" s="157">
        <f t="shared" ca="1" si="28"/>
        <v>0</v>
      </c>
      <c r="CN22" s="157">
        <f t="shared" ca="1" si="28"/>
        <v>0</v>
      </c>
      <c r="CO22" s="157">
        <f t="shared" ca="1" si="28"/>
        <v>0</v>
      </c>
      <c r="CP22" s="157">
        <f t="shared" ca="1" si="28"/>
        <v>0</v>
      </c>
      <c r="CQ22" s="244" t="str">
        <f t="shared" ca="1" si="27"/>
        <v/>
      </c>
      <c r="CR22" s="244" t="str">
        <f t="shared" ca="1" si="27"/>
        <v/>
      </c>
      <c r="CS22" s="244" t="str">
        <f t="shared" ca="1" si="27"/>
        <v/>
      </c>
      <c r="CT22" s="244" t="str">
        <f t="shared" ca="1" si="27"/>
        <v/>
      </c>
      <c r="JA22" s="5"/>
      <c r="JB22" s="4"/>
    </row>
    <row r="23" spans="1:262" s="1" customFormat="1" ht="39" customHeight="1">
      <c r="A23" s="126"/>
      <c r="B23" s="127"/>
      <c r="C23" s="130">
        <v>18</v>
      </c>
      <c r="D23" s="450" t="s">
        <v>36</v>
      </c>
      <c r="E23" s="451"/>
      <c r="F23" s="451"/>
      <c r="G23" s="451"/>
      <c r="H23" s="451"/>
      <c r="I23" s="451"/>
      <c r="J23" s="451"/>
      <c r="K23" s="452"/>
      <c r="L23" s="137"/>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4">
        <f t="shared" si="9"/>
        <v>0</v>
      </c>
      <c r="BW23" s="138" t="str">
        <f t="shared" si="21"/>
        <v/>
      </c>
      <c r="BX23" s="139" t="str">
        <f t="shared" si="22"/>
        <v/>
      </c>
      <c r="BY23" s="279" t="str">
        <f t="shared" si="23"/>
        <v/>
      </c>
      <c r="BZ23" s="140"/>
      <c r="CA23" s="141"/>
      <c r="CB23" s="142" t="str">
        <f t="shared" si="24"/>
        <v/>
      </c>
      <c r="CD23" s="4">
        <f t="shared" si="25"/>
        <v>18</v>
      </c>
      <c r="CE23" s="4">
        <f t="shared" si="26"/>
        <v>0</v>
      </c>
      <c r="CF23" s="4">
        <f t="shared" si="10"/>
        <v>1</v>
      </c>
      <c r="CG23" s="4">
        <f t="shared" ca="1" si="11"/>
        <v>18</v>
      </c>
      <c r="CH23" s="159">
        <v>18</v>
      </c>
      <c r="CI23" s="157">
        <f t="shared" si="12"/>
        <v>1</v>
      </c>
      <c r="CJ23" s="157">
        <f t="shared" ca="1" si="28"/>
        <v>18</v>
      </c>
      <c r="CK23" s="157">
        <f t="shared" ca="1" si="28"/>
        <v>0</v>
      </c>
      <c r="CL23" s="158" t="str">
        <f t="shared" ca="1" si="28"/>
        <v>おちつくまで　数を数える</v>
      </c>
      <c r="CM23" s="157">
        <f t="shared" ca="1" si="28"/>
        <v>0</v>
      </c>
      <c r="CN23" s="157">
        <f t="shared" ca="1" si="28"/>
        <v>0</v>
      </c>
      <c r="CO23" s="157">
        <f t="shared" ca="1" si="28"/>
        <v>0</v>
      </c>
      <c r="CP23" s="157">
        <f t="shared" ca="1" si="28"/>
        <v>0</v>
      </c>
      <c r="CQ23" s="244" t="str">
        <f t="shared" ca="1" si="27"/>
        <v/>
      </c>
      <c r="CR23" s="244" t="str">
        <f t="shared" ca="1" si="27"/>
        <v/>
      </c>
      <c r="CS23" s="244" t="str">
        <f t="shared" ca="1" si="27"/>
        <v/>
      </c>
      <c r="CT23" s="244" t="str">
        <f t="shared" ca="1" si="27"/>
        <v/>
      </c>
      <c r="JA23" s="5"/>
      <c r="JB23" s="4"/>
    </row>
    <row r="24" spans="1:262" s="1" customFormat="1" ht="39" customHeight="1">
      <c r="A24" s="126"/>
      <c r="B24" s="127"/>
      <c r="C24" s="130">
        <v>19</v>
      </c>
      <c r="D24" s="450" t="s">
        <v>37</v>
      </c>
      <c r="E24" s="451"/>
      <c r="F24" s="451"/>
      <c r="G24" s="451"/>
      <c r="H24" s="451"/>
      <c r="I24" s="451"/>
      <c r="J24" s="451"/>
      <c r="K24" s="452"/>
      <c r="L24" s="137"/>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4">
        <f t="shared" si="9"/>
        <v>0</v>
      </c>
      <c r="BW24" s="138" t="str">
        <f t="shared" si="21"/>
        <v/>
      </c>
      <c r="BX24" s="139" t="str">
        <f t="shared" si="22"/>
        <v/>
      </c>
      <c r="BY24" s="279" t="str">
        <f t="shared" si="23"/>
        <v/>
      </c>
      <c r="BZ24" s="140"/>
      <c r="CA24" s="141"/>
      <c r="CB24" s="142" t="str">
        <f t="shared" si="24"/>
        <v/>
      </c>
      <c r="CD24" s="4">
        <f t="shared" si="25"/>
        <v>19</v>
      </c>
      <c r="CE24" s="4">
        <f t="shared" si="26"/>
        <v>0</v>
      </c>
      <c r="CF24" s="4">
        <f t="shared" si="10"/>
        <v>1</v>
      </c>
      <c r="CG24" s="4">
        <f t="shared" ca="1" si="11"/>
        <v>19</v>
      </c>
      <c r="CH24" s="159">
        <v>19</v>
      </c>
      <c r="CI24" s="157">
        <f t="shared" si="12"/>
        <v>1</v>
      </c>
      <c r="CJ24" s="157">
        <f t="shared" ca="1" si="28"/>
        <v>19</v>
      </c>
      <c r="CK24" s="157">
        <f t="shared" ca="1" si="28"/>
        <v>0</v>
      </c>
      <c r="CL24" s="158" t="str">
        <f t="shared" ca="1" si="28"/>
        <v>やけ食いをする</v>
      </c>
      <c r="CM24" s="157">
        <f t="shared" ca="1" si="28"/>
        <v>0</v>
      </c>
      <c r="CN24" s="157">
        <f t="shared" ca="1" si="28"/>
        <v>0</v>
      </c>
      <c r="CO24" s="157">
        <f t="shared" ca="1" si="28"/>
        <v>0</v>
      </c>
      <c r="CP24" s="157">
        <f t="shared" ca="1" si="28"/>
        <v>0</v>
      </c>
      <c r="CQ24" s="244" t="str">
        <f t="shared" ca="1" si="27"/>
        <v/>
      </c>
      <c r="CR24" s="244" t="str">
        <f t="shared" ca="1" si="27"/>
        <v/>
      </c>
      <c r="CS24" s="244" t="str">
        <f t="shared" ca="1" si="27"/>
        <v/>
      </c>
      <c r="CT24" s="244" t="str">
        <f t="shared" ca="1" si="27"/>
        <v/>
      </c>
      <c r="JA24" s="5"/>
      <c r="JB24" s="4"/>
    </row>
    <row r="25" spans="1:262" s="1" customFormat="1" ht="39" customHeight="1">
      <c r="A25" s="236"/>
      <c r="B25" s="214"/>
      <c r="C25" s="237">
        <v>20</v>
      </c>
      <c r="D25" s="453" t="s">
        <v>38</v>
      </c>
      <c r="E25" s="454"/>
      <c r="F25" s="454"/>
      <c r="G25" s="454"/>
      <c r="H25" s="454"/>
      <c r="I25" s="454"/>
      <c r="J25" s="454"/>
      <c r="K25" s="455"/>
      <c r="L25" s="216"/>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8"/>
      <c r="AK25" s="219"/>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20"/>
      <c r="BJ25" s="221">
        <f t="shared" si="15"/>
        <v>0</v>
      </c>
      <c r="BK25" s="222">
        <f t="shared" si="15"/>
        <v>0</v>
      </c>
      <c r="BL25" s="222">
        <f t="shared" si="15"/>
        <v>0</v>
      </c>
      <c r="BM25" s="223">
        <f t="shared" si="15"/>
        <v>0</v>
      </c>
      <c r="BN25" s="224">
        <f t="shared" si="16"/>
        <v>0</v>
      </c>
      <c r="BO25" s="225">
        <f t="shared" si="16"/>
        <v>0</v>
      </c>
      <c r="BP25" s="225">
        <f t="shared" si="16"/>
        <v>0</v>
      </c>
      <c r="BQ25" s="226">
        <f t="shared" si="16"/>
        <v>0</v>
      </c>
      <c r="BR25" s="227">
        <f t="shared" si="17"/>
        <v>0</v>
      </c>
      <c r="BS25" s="228">
        <f t="shared" si="18"/>
        <v>0</v>
      </c>
      <c r="BT25" s="228">
        <f t="shared" si="19"/>
        <v>0</v>
      </c>
      <c r="BU25" s="229">
        <f t="shared" si="20"/>
        <v>0</v>
      </c>
      <c r="BV25" s="230">
        <f t="shared" si="9"/>
        <v>0</v>
      </c>
      <c r="BW25" s="231" t="str">
        <f t="shared" si="21"/>
        <v/>
      </c>
      <c r="BX25" s="232" t="str">
        <f t="shared" si="22"/>
        <v/>
      </c>
      <c r="BY25" s="282" t="str">
        <f t="shared" si="23"/>
        <v/>
      </c>
      <c r="BZ25" s="233"/>
      <c r="CA25" s="234"/>
      <c r="CB25" s="238" t="str">
        <f t="shared" si="24"/>
        <v/>
      </c>
      <c r="CD25" s="4">
        <f t="shared" si="25"/>
        <v>20</v>
      </c>
      <c r="CE25" s="4">
        <f t="shared" si="26"/>
        <v>0</v>
      </c>
      <c r="CF25" s="4">
        <f t="shared" si="10"/>
        <v>1</v>
      </c>
      <c r="CG25" s="4">
        <f t="shared" ca="1" si="11"/>
        <v>20</v>
      </c>
      <c r="CH25" s="159">
        <v>20</v>
      </c>
      <c r="CI25" s="157">
        <f t="shared" si="12"/>
        <v>1</v>
      </c>
      <c r="CJ25" s="157">
        <f t="shared" ca="1" si="28"/>
        <v>20</v>
      </c>
      <c r="CK25" s="157">
        <f t="shared" ca="1" si="28"/>
        <v>0</v>
      </c>
      <c r="CL25" s="158" t="str">
        <f t="shared" ca="1" si="28"/>
        <v>なく</v>
      </c>
      <c r="CM25" s="157">
        <f t="shared" ca="1" si="28"/>
        <v>0</v>
      </c>
      <c r="CN25" s="157">
        <f t="shared" ca="1" si="28"/>
        <v>0</v>
      </c>
      <c r="CO25" s="157">
        <f t="shared" ca="1" si="28"/>
        <v>0</v>
      </c>
      <c r="CP25" s="157">
        <f t="shared" ca="1" si="28"/>
        <v>0</v>
      </c>
      <c r="CQ25" s="244" t="str">
        <f t="shared" ca="1" si="27"/>
        <v/>
      </c>
      <c r="CR25" s="244" t="str">
        <f t="shared" ca="1" si="27"/>
        <v/>
      </c>
      <c r="CS25" s="244" t="str">
        <f t="shared" ca="1" si="27"/>
        <v/>
      </c>
      <c r="CT25" s="244" t="str">
        <f t="shared" ca="1" si="27"/>
        <v/>
      </c>
      <c r="JA25" s="5"/>
      <c r="JB25" s="4"/>
    </row>
    <row r="26" spans="1:262" s="2" customFormat="1" ht="14.25" thickBot="1">
      <c r="A26" s="118"/>
      <c r="B26" s="122"/>
      <c r="C26" s="120"/>
      <c r="D26" s="335" t="s">
        <v>14</v>
      </c>
      <c r="E26" s="335"/>
      <c r="F26" s="335"/>
      <c r="G26" s="335"/>
      <c r="H26" s="335"/>
      <c r="I26" s="335"/>
      <c r="J26" s="335"/>
      <c r="K26" s="336"/>
      <c r="L26" s="164">
        <f t="shared" ref="L26:AQ26" si="29">SUM(L6:L25)</f>
        <v>0</v>
      </c>
      <c r="M26" s="165">
        <f t="shared" si="29"/>
        <v>0</v>
      </c>
      <c r="N26" s="165">
        <f t="shared" si="29"/>
        <v>0</v>
      </c>
      <c r="O26" s="165">
        <f t="shared" si="29"/>
        <v>0</v>
      </c>
      <c r="P26" s="165">
        <f t="shared" si="29"/>
        <v>0</v>
      </c>
      <c r="Q26" s="165">
        <f t="shared" si="29"/>
        <v>0</v>
      </c>
      <c r="R26" s="165">
        <f t="shared" si="29"/>
        <v>0</v>
      </c>
      <c r="S26" s="165">
        <f t="shared" si="29"/>
        <v>0</v>
      </c>
      <c r="T26" s="165">
        <f t="shared" si="29"/>
        <v>0</v>
      </c>
      <c r="U26" s="165">
        <f t="shared" si="29"/>
        <v>0</v>
      </c>
      <c r="V26" s="165">
        <f t="shared" si="29"/>
        <v>0</v>
      </c>
      <c r="W26" s="165">
        <f t="shared" si="29"/>
        <v>0</v>
      </c>
      <c r="X26" s="165">
        <f t="shared" si="29"/>
        <v>0</v>
      </c>
      <c r="Y26" s="165">
        <f t="shared" si="29"/>
        <v>0</v>
      </c>
      <c r="Z26" s="165">
        <f t="shared" si="29"/>
        <v>0</v>
      </c>
      <c r="AA26" s="165">
        <f t="shared" si="29"/>
        <v>0</v>
      </c>
      <c r="AB26" s="165">
        <f t="shared" si="29"/>
        <v>0</v>
      </c>
      <c r="AC26" s="165">
        <f t="shared" si="29"/>
        <v>0</v>
      </c>
      <c r="AD26" s="165">
        <f t="shared" si="29"/>
        <v>0</v>
      </c>
      <c r="AE26" s="165">
        <f t="shared" si="29"/>
        <v>0</v>
      </c>
      <c r="AF26" s="165">
        <f t="shared" si="29"/>
        <v>0</v>
      </c>
      <c r="AG26" s="165">
        <f t="shared" si="29"/>
        <v>0</v>
      </c>
      <c r="AH26" s="165">
        <f t="shared" si="29"/>
        <v>0</v>
      </c>
      <c r="AI26" s="165">
        <f t="shared" si="29"/>
        <v>0</v>
      </c>
      <c r="AJ26" s="166">
        <f t="shared" si="29"/>
        <v>0</v>
      </c>
      <c r="AK26" s="167">
        <f t="shared" si="29"/>
        <v>0</v>
      </c>
      <c r="AL26" s="165">
        <f t="shared" si="29"/>
        <v>0</v>
      </c>
      <c r="AM26" s="165">
        <f t="shared" si="29"/>
        <v>0</v>
      </c>
      <c r="AN26" s="165">
        <f t="shared" si="29"/>
        <v>0</v>
      </c>
      <c r="AO26" s="165">
        <f t="shared" si="29"/>
        <v>0</v>
      </c>
      <c r="AP26" s="165">
        <f t="shared" si="29"/>
        <v>0</v>
      </c>
      <c r="AQ26" s="165">
        <f t="shared" si="29"/>
        <v>0</v>
      </c>
      <c r="AR26" s="165">
        <f t="shared" ref="AR26:BI26" si="30">SUM(AR6:AR25)</f>
        <v>0</v>
      </c>
      <c r="AS26" s="165">
        <f t="shared" si="30"/>
        <v>0</v>
      </c>
      <c r="AT26" s="165">
        <f t="shared" si="30"/>
        <v>0</v>
      </c>
      <c r="AU26" s="165">
        <f t="shared" si="30"/>
        <v>0</v>
      </c>
      <c r="AV26" s="165">
        <f t="shared" si="30"/>
        <v>0</v>
      </c>
      <c r="AW26" s="165">
        <f t="shared" si="30"/>
        <v>0</v>
      </c>
      <c r="AX26" s="165">
        <f t="shared" si="30"/>
        <v>0</v>
      </c>
      <c r="AY26" s="165">
        <f t="shared" si="30"/>
        <v>0</v>
      </c>
      <c r="AZ26" s="165">
        <f t="shared" si="30"/>
        <v>0</v>
      </c>
      <c r="BA26" s="165">
        <f t="shared" si="30"/>
        <v>0</v>
      </c>
      <c r="BB26" s="165">
        <f t="shared" si="30"/>
        <v>0</v>
      </c>
      <c r="BC26" s="165">
        <f t="shared" si="30"/>
        <v>0</v>
      </c>
      <c r="BD26" s="165">
        <f t="shared" si="30"/>
        <v>0</v>
      </c>
      <c r="BE26" s="165">
        <f t="shared" si="30"/>
        <v>0</v>
      </c>
      <c r="BF26" s="165">
        <f t="shared" si="30"/>
        <v>0</v>
      </c>
      <c r="BG26" s="165">
        <f t="shared" si="30"/>
        <v>0</v>
      </c>
      <c r="BH26" s="165">
        <f t="shared" si="30"/>
        <v>0</v>
      </c>
      <c r="BI26" s="168">
        <f t="shared" si="30"/>
        <v>0</v>
      </c>
      <c r="BJ26" s="169"/>
      <c r="BK26" s="170"/>
      <c r="BL26" s="170"/>
      <c r="BM26" s="171"/>
      <c r="BN26" s="172"/>
      <c r="BO26" s="173"/>
      <c r="BP26" s="173"/>
      <c r="BQ26" s="174"/>
      <c r="BR26" s="175"/>
      <c r="BS26" s="176"/>
      <c r="BT26" s="176"/>
      <c r="BU26" s="177"/>
      <c r="BV26" s="69">
        <f>SUM(BV6:BV25)</f>
        <v>0</v>
      </c>
      <c r="BW26" s="70">
        <f t="shared" ref="BW26" si="31">IFERROR(AVERAGE(L26:BI26),"")</f>
        <v>0</v>
      </c>
      <c r="BX26" s="71" t="str">
        <f t="shared" si="22"/>
        <v/>
      </c>
      <c r="BY26" s="280" t="str">
        <f t="shared" si="23"/>
        <v/>
      </c>
      <c r="BZ26" s="178">
        <f>SUM(BZ6:BZ25)</f>
        <v>0</v>
      </c>
      <c r="CA26" s="179">
        <f>SUM(CA6:CA25)</f>
        <v>0</v>
      </c>
      <c r="CB26" s="180">
        <f t="shared" si="24"/>
        <v>0</v>
      </c>
      <c r="CH26" s="152"/>
      <c r="CL26" s="147"/>
      <c r="JA26" s="3"/>
      <c r="JB26" s="3"/>
    </row>
  </sheetData>
  <sheetProtection password="CC04" sheet="1" objects="1" scenarios="1" selectLockedCells="1"/>
  <protectedRanges>
    <protectedRange sqref="D4 F4 D5:F5" name="範囲2"/>
    <protectedRange password="C47C" sqref="D4:D5 F4:F5 L2:BI3" name="範囲1"/>
    <protectedRange password="C47C" sqref="BZ6:CA25 L6:BI25" name="範囲1_1"/>
  </protectedRanges>
  <mergeCells count="98">
    <mergeCell ref="D26:K26"/>
    <mergeCell ref="D23:K23"/>
    <mergeCell ref="D24:K24"/>
    <mergeCell ref="D25:K25"/>
    <mergeCell ref="D17:K17"/>
    <mergeCell ref="D18:K18"/>
    <mergeCell ref="D19:K19"/>
    <mergeCell ref="D20:K20"/>
    <mergeCell ref="D21:K21"/>
    <mergeCell ref="D22:K22"/>
    <mergeCell ref="D16:K16"/>
    <mergeCell ref="H5:J5"/>
    <mergeCell ref="D6:K6"/>
    <mergeCell ref="D7:K7"/>
    <mergeCell ref="D8:K8"/>
    <mergeCell ref="D9:K9"/>
    <mergeCell ref="D10:K10"/>
    <mergeCell ref="D11:K11"/>
    <mergeCell ref="D12:K12"/>
    <mergeCell ref="D13:K13"/>
    <mergeCell ref="D14:K14"/>
    <mergeCell ref="D15:K15"/>
    <mergeCell ref="JA4:JA5"/>
    <mergeCell ref="BR3:BR5"/>
    <mergeCell ref="BS3:BS5"/>
    <mergeCell ref="BT3:BT5"/>
    <mergeCell ref="BU3:BU5"/>
    <mergeCell ref="BV4:BV5"/>
    <mergeCell ref="BW4:BW5"/>
    <mergeCell ref="BX4:BX5"/>
    <mergeCell ref="BY4:BY5"/>
    <mergeCell ref="BZ4:BZ5"/>
    <mergeCell ref="CA4:CA5"/>
    <mergeCell ref="CB4:CB5"/>
    <mergeCell ref="BN2:BQ2"/>
    <mergeCell ref="BR2:BU2"/>
    <mergeCell ref="BJ3:BJ5"/>
    <mergeCell ref="BK3:BK5"/>
    <mergeCell ref="BL3:BL5"/>
    <mergeCell ref="BM3:BM5"/>
    <mergeCell ref="BN3:BN5"/>
    <mergeCell ref="BO3:BO5"/>
    <mergeCell ref="BP3:BP5"/>
    <mergeCell ref="BQ3:BQ5"/>
    <mergeCell ref="BJ2:BM2"/>
    <mergeCell ref="BG2:BG3"/>
    <mergeCell ref="BH2:BH3"/>
    <mergeCell ref="AY2:AY3"/>
    <mergeCell ref="AZ2:AZ3"/>
    <mergeCell ref="BA2:BA3"/>
    <mergeCell ref="BB2:BB3"/>
    <mergeCell ref="BC2:BC3"/>
    <mergeCell ref="BI2:BI3"/>
    <mergeCell ref="AX2:AX3"/>
    <mergeCell ref="AM2:AM3"/>
    <mergeCell ref="AN2:AN3"/>
    <mergeCell ref="AO2:AO3"/>
    <mergeCell ref="AP2:AP3"/>
    <mergeCell ref="AQ2:AQ3"/>
    <mergeCell ref="AR2:AR3"/>
    <mergeCell ref="AS2:AS3"/>
    <mergeCell ref="AT2:AT3"/>
    <mergeCell ref="AU2:AU3"/>
    <mergeCell ref="AV2:AV3"/>
    <mergeCell ref="AW2:AW3"/>
    <mergeCell ref="BD2:BD3"/>
    <mergeCell ref="BE2:BE3"/>
    <mergeCell ref="BF2:BF3"/>
    <mergeCell ref="AL2:AL3"/>
    <mergeCell ref="AA2:AA3"/>
    <mergeCell ref="AB2:AB3"/>
    <mergeCell ref="AC2:AC3"/>
    <mergeCell ref="AD2:AD3"/>
    <mergeCell ref="AE2:AE3"/>
    <mergeCell ref="AF2:AF3"/>
    <mergeCell ref="AG2:AG3"/>
    <mergeCell ref="AH2:AH3"/>
    <mergeCell ref="AI2:AI3"/>
    <mergeCell ref="AJ2:AJ3"/>
    <mergeCell ref="AK2:AK3"/>
    <mergeCell ref="Y2:Y3"/>
    <mergeCell ref="Z2:Z3"/>
    <mergeCell ref="O2:O3"/>
    <mergeCell ref="P2:P3"/>
    <mergeCell ref="Q2:Q3"/>
    <mergeCell ref="R2:R3"/>
    <mergeCell ref="S2:S3"/>
    <mergeCell ref="T2:T3"/>
    <mergeCell ref="N2:N3"/>
    <mergeCell ref="U2:U3"/>
    <mergeCell ref="V2:V3"/>
    <mergeCell ref="W2:W3"/>
    <mergeCell ref="X2:X3"/>
    <mergeCell ref="E1:K1"/>
    <mergeCell ref="A2:J3"/>
    <mergeCell ref="K2:K3"/>
    <mergeCell ref="L2:L3"/>
    <mergeCell ref="M2:M3"/>
  </mergeCells>
  <phoneticPr fontId="1"/>
  <conditionalFormatting sqref="L4:BI5">
    <cfRule type="expression" dxfId="3" priority="2">
      <formula>L$4=2</formula>
    </cfRule>
    <cfRule type="expression" dxfId="2" priority="3">
      <formula>L$4=1</formula>
    </cfRule>
  </conditionalFormatting>
  <conditionalFormatting sqref="A6:CB24">
    <cfRule type="expression" dxfId="1" priority="1">
      <formula>$A6&lt;&gt;$A7</formula>
    </cfRule>
  </conditionalFormatting>
  <conditionalFormatting sqref="A25:CB25">
    <cfRule type="expression" dxfId="0" priority="18">
      <formula>$A25&lt;&gt;#REF!</formula>
    </cfRule>
  </conditionalFormatting>
  <dataValidations count="4">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25 VK6:VL25 AFG6:AFH25 APC6:APD25 AYY6:AYZ25 BIU6:BIV25 BSQ6:BSR25 CCM6:CCN25 CMI6:CMJ25 CWE6:CWF25 DGA6:DGB25 DPW6:DPX25 DZS6:DZT25 EJO6:EJP25 ETK6:ETL25 FDG6:FDH25 FNC6:FND25 FWY6:FWZ25 GGU6:GGV25 GQQ6:GQR25 HAM6:HAN25 HKI6:HKJ25 HUE6:HUF25 IEA6:IEB25 INW6:INX25 IXS6:IXT25 JHO6:JHP25 JRK6:JRL25 KBG6:KBH25 KLC6:KLD25 KUY6:KUZ25 LEU6:LEV25 LOQ6:LOR25 LYM6:LYN25 MII6:MIJ25 MSE6:MSF25 NCA6:NCB25 NLW6:NLX25 NVS6:NVT25 OFO6:OFP25 OPK6:OPL25 OZG6:OZH25 PJC6:PJD25 PSY6:PSZ25 QCU6:QCV25 QMQ6:QMR25 QWM6:QWN25 RGI6:RGJ25 RQE6:RQF25 SAA6:SAB25 SJW6:SJX25 STS6:STT25 TDO6:TDP25 TNK6:TNL25 TXG6:TXH25 UHC6:UHD25 UQY6:UQZ25 VAU6:VAV25 VKQ6:VKR25 VUM6:VUN25 WEI6:WEJ25 WOE6:WOF25 WYA6:WYB25 WVY14:WXV25 L14:BI25 JM14:LJ25 TI14:VF25 ADE14:AFB25 ANA14:AOX25 AWW14:AYT25 BGS14:BIP25 BQO14:BSL25 CAK14:CCH25 CKG14:CMD25 CUC14:CVZ25 DDY14:DFV25 DNU14:DPR25 DXQ14:DZN25 EHM14:EJJ25 ERI14:ETF25 FBE14:FDB25 FLA14:FMX25 FUW14:FWT25 GES14:GGP25 GOO14:GQL25 GYK14:HAH25 HIG14:HKD25 HSC14:HTZ25 IBY14:IDV25 ILU14:INR25 IVQ14:IXN25 JFM14:JHJ25 JPI14:JRF25 JZE14:KBB25 KJA14:KKX25 KSW14:KUT25 LCS14:LEP25 LMO14:LOL25 LWK14:LYH25 MGG14:MID25 MQC14:MRZ25 MZY14:NBV25 NJU14:NLR25 NTQ14:NVN25 ODM14:OFJ25 ONI14:OPF25 OXE14:OZB25 PHA14:PIX25 PQW14:PST25 QAS14:QCP25 QKO14:QML25 QUK14:QWH25 REG14:RGD25 ROC14:RPZ25 RXY14:RZV25 SHU14:SJR25 SRQ14:STN25 TBM14:TDJ25 TLI14:TNF25 TVE14:TXB25 UFA14:UGX25 UOW14:UQT25 UYS14:VAP25 VIO14:VKL25 VSK14:VUH25 WCG14:WED25 WMC14:WNZ25 BZ6:CA25">
      <formula1>"1,2,3,4"</formula1>
    </dataValidation>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s>
  <pageMargins left="0.6692913385826772" right="0.43307086614173229" top="0.74803149606299213" bottom="0.47244094488188981" header="0.31496062992125984" footer="0.31496062992125984"/>
  <pageSetup paperSize="12" scale="59"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47"/>
  <sheetViews>
    <sheetView showGridLines="0" view="pageBreakPreview" zoomScaleNormal="100" zoomScaleSheetLayoutView="100" workbookViewId="0">
      <selection activeCell="D5" sqref="D5:K5"/>
    </sheetView>
  </sheetViews>
  <sheetFormatPr defaultRowHeight="13.5"/>
  <cols>
    <col min="1" max="1" width="1.125" customWidth="1"/>
    <col min="2" max="2" width="2" customWidth="1"/>
    <col min="3" max="3" width="12.125" style="105" bestFit="1" customWidth="1"/>
    <col min="4" max="4" width="50" customWidth="1"/>
    <col min="9" max="16" width="4.5" customWidth="1"/>
    <col min="17" max="17" width="0.75"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6" width="9" hidden="1" customWidth="1"/>
    <col min="27" max="28" width="0" hidden="1" customWidth="1"/>
    <col min="29" max="30" width="9" hidden="1" customWidth="1"/>
    <col min="31" max="40" width="0" hidden="1" customWidth="1"/>
  </cols>
  <sheetData>
    <row r="1" spans="1:26" ht="5.25" customHeight="1" thickBot="1">
      <c r="B1" s="40"/>
    </row>
    <row r="2" spans="1:26" ht="30" customHeight="1" thickTop="1" thickBot="1">
      <c r="C2" s="261" t="str">
        <f>T2</f>
        <v>事後</v>
      </c>
      <c r="D2" s="262" t="str">
        <f>"　【"&amp;U2&amp;"】　結果　　　　　　「よくする」と「ときどきする」の合計の多い順に並べている。"</f>
        <v>　【怒りへの対処法】　結果　　　　　　「よくする」と「ときどきする」の合計の多い順に並べている。</v>
      </c>
      <c r="M2" s="264">
        <f>事後入力【怒りへの対処法】!D4</f>
        <v>0</v>
      </c>
      <c r="N2" s="264" t="s">
        <v>141</v>
      </c>
      <c r="O2" s="265">
        <f>事後入力【怒りへの対処法】!F4</f>
        <v>0</v>
      </c>
      <c r="P2" s="265" t="s">
        <v>142</v>
      </c>
      <c r="T2" t="s">
        <v>104</v>
      </c>
      <c r="U2" t="s">
        <v>150</v>
      </c>
    </row>
    <row r="3" spans="1:26" ht="27" customHeight="1" thickTop="1">
      <c r="B3" s="41" t="s">
        <v>74</v>
      </c>
      <c r="M3" s="266">
        <f>事後入力【怒りへの対処法】!D5</f>
        <v>0</v>
      </c>
      <c r="N3" s="266" t="s">
        <v>143</v>
      </c>
      <c r="O3" s="266">
        <f>事後入力【怒りへの対処法】!F5</f>
        <v>0</v>
      </c>
      <c r="P3" s="266" t="s">
        <v>144</v>
      </c>
    </row>
    <row r="4" spans="1:26" ht="30" customHeight="1">
      <c r="B4" s="42" t="s">
        <v>111</v>
      </c>
      <c r="C4" s="107"/>
      <c r="D4" s="43"/>
      <c r="E4" s="44"/>
      <c r="F4" s="44"/>
      <c r="G4" s="44"/>
      <c r="H4" s="44"/>
      <c r="I4" s="44"/>
      <c r="J4" s="44"/>
      <c r="K4" s="44"/>
      <c r="L4" s="44"/>
      <c r="M4" s="44"/>
      <c r="N4" s="44"/>
      <c r="O4" s="44"/>
      <c r="P4" s="44"/>
      <c r="Q4" s="44"/>
      <c r="R4" s="44"/>
      <c r="S4" s="44"/>
      <c r="T4" s="43" t="str">
        <f>T2&amp;"入力【"&amp;U2&amp;"】!"</f>
        <v>事後入力【怒りへの対処法】!</v>
      </c>
      <c r="U4" s="43"/>
      <c r="V4" s="44"/>
      <c r="W4" s="44"/>
      <c r="X4" s="44"/>
      <c r="Y4" s="45"/>
    </row>
    <row r="5" spans="1:26" ht="26.25" customHeight="1">
      <c r="B5" s="46"/>
      <c r="C5" s="47" t="s">
        <v>139</v>
      </c>
      <c r="D5" s="412" t="s">
        <v>140</v>
      </c>
      <c r="E5" s="413"/>
      <c r="F5" s="413"/>
      <c r="G5" s="413"/>
      <c r="H5" s="413"/>
      <c r="I5" s="413"/>
      <c r="J5" s="413"/>
      <c r="K5" s="414"/>
      <c r="L5" s="263"/>
      <c r="M5" s="263"/>
      <c r="N5" s="263"/>
      <c r="O5" s="263"/>
      <c r="P5" s="48"/>
      <c r="Q5" s="48"/>
      <c r="R5" s="48"/>
      <c r="S5" s="49" t="s">
        <v>100</v>
      </c>
      <c r="T5" s="50" t="s">
        <v>112</v>
      </c>
      <c r="U5" s="49" t="s">
        <v>113</v>
      </c>
      <c r="V5" s="49" t="s">
        <v>114</v>
      </c>
      <c r="W5" s="49" t="s">
        <v>115</v>
      </c>
      <c r="X5" s="49"/>
      <c r="Y5" s="239" t="s">
        <v>110</v>
      </c>
      <c r="Z5" s="154" t="s">
        <v>102</v>
      </c>
    </row>
    <row r="6" spans="1:26" ht="15" customHeight="1" thickBot="1">
      <c r="D6" s="52"/>
      <c r="T6" s="50"/>
    </row>
    <row r="7" spans="1:26" ht="6" customHeight="1" thickBot="1">
      <c r="A7" s="53"/>
      <c r="B7" s="54"/>
      <c r="C7" s="106"/>
      <c r="D7" s="55"/>
      <c r="E7" s="54"/>
      <c r="F7" s="54"/>
      <c r="G7" s="54"/>
      <c r="H7" s="54"/>
      <c r="I7" s="54"/>
      <c r="J7" s="54"/>
      <c r="K7" s="54"/>
      <c r="L7" s="54"/>
      <c r="M7" s="54"/>
      <c r="N7" s="54"/>
      <c r="O7" s="54"/>
      <c r="P7" s="56"/>
      <c r="T7" s="50"/>
    </row>
    <row r="8" spans="1:26" ht="26.25" customHeight="1" thickTop="1">
      <c r="A8" s="57"/>
      <c r="B8" s="241"/>
      <c r="C8" s="112" t="s">
        <v>77</v>
      </c>
      <c r="D8" s="113" t="s">
        <v>78</v>
      </c>
      <c r="E8" s="59"/>
      <c r="F8" s="59"/>
      <c r="G8" s="59"/>
      <c r="H8" s="59"/>
      <c r="I8" s="59"/>
      <c r="J8" s="59"/>
      <c r="K8" s="59"/>
      <c r="L8" s="59"/>
      <c r="M8" s="59"/>
      <c r="N8" s="59"/>
      <c r="O8" s="59"/>
      <c r="P8" s="60"/>
      <c r="Q8" s="59"/>
      <c r="R8">
        <v>5</v>
      </c>
      <c r="T8" s="252" t="str">
        <f ca="1">IFERROR(INDIRECT($T$4&amp;T$5&amp;$R8),"")</f>
        <v>よくする</v>
      </c>
      <c r="U8" s="253" t="str">
        <f t="shared" ref="U8:W8" ca="1" si="0">IFERROR(INDIRECT($T$4&amp;U$5&amp;$R8),"")</f>
        <v>ときどきする</v>
      </c>
      <c r="V8" s="255" t="str">
        <f t="shared" ca="1" si="0"/>
        <v>あまりしない</v>
      </c>
      <c r="W8" s="254" t="str">
        <f t="shared" ca="1" si="0"/>
        <v>しない</v>
      </c>
      <c r="X8" s="256" t="str">
        <f ca="1">T8&amp;"・"&amp;U8&amp;CHAR(10)&amp;"合計"</f>
        <v>よくする・ときどきする
合計</v>
      </c>
    </row>
    <row r="9" spans="1:26" ht="6" customHeight="1" thickBot="1">
      <c r="A9" s="57"/>
      <c r="B9" s="240"/>
      <c r="C9" s="63"/>
      <c r="D9" s="63"/>
      <c r="E9" s="59"/>
      <c r="F9" s="59"/>
      <c r="G9" s="59"/>
      <c r="H9" s="59"/>
      <c r="I9" s="59"/>
      <c r="J9" s="59"/>
      <c r="K9" s="59"/>
      <c r="L9" s="59"/>
      <c r="M9" s="59"/>
      <c r="N9" s="59"/>
      <c r="O9" s="59"/>
      <c r="P9" s="60"/>
      <c r="Q9" s="59"/>
    </row>
    <row r="10" spans="1:26" ht="33.75" customHeight="1">
      <c r="A10" s="57"/>
      <c r="B10" s="242">
        <v>1</v>
      </c>
      <c r="C10" s="156">
        <f ca="1">Y10</f>
        <v>1</v>
      </c>
      <c r="D10" s="110" t="str">
        <f ca="1">Z10</f>
        <v>友だちに話す</v>
      </c>
      <c r="E10" s="59"/>
      <c r="F10" s="59"/>
      <c r="G10" s="59"/>
      <c r="H10" s="59"/>
      <c r="I10" s="59"/>
      <c r="J10" s="59"/>
      <c r="K10" s="59"/>
      <c r="L10" s="59"/>
      <c r="M10" s="59"/>
      <c r="N10" s="59"/>
      <c r="O10" s="59"/>
      <c r="P10" s="60"/>
      <c r="Q10" s="59"/>
      <c r="R10">
        <v>6</v>
      </c>
      <c r="S10">
        <f ca="1">IFERROR(INDIRECT($T$4&amp;S$5&amp;$R10),"")</f>
        <v>1</v>
      </c>
      <c r="T10" s="245" t="str">
        <f ca="1">IFERROR(INDIRECT($T$4&amp;T$5&amp;$R10),"")</f>
        <v/>
      </c>
      <c r="U10" s="245" t="str">
        <f t="shared" ref="U10:Z25" ca="1" si="1">IFERROR(INDIRECT($T$4&amp;U$5&amp;$R10),"")</f>
        <v/>
      </c>
      <c r="V10" s="245" t="str">
        <f t="shared" ca="1" si="1"/>
        <v/>
      </c>
      <c r="W10" s="245" t="str">
        <f t="shared" ca="1" si="1"/>
        <v/>
      </c>
      <c r="X10" s="246">
        <f t="shared" ref="X10:X47" ca="1" si="2">SUM(T10:U10)</f>
        <v>0</v>
      </c>
      <c r="Y10" s="155">
        <f t="shared" ca="1" si="1"/>
        <v>1</v>
      </c>
      <c r="Z10" t="str">
        <f t="shared" ca="1" si="1"/>
        <v>友だちに話す</v>
      </c>
    </row>
    <row r="11" spans="1:26" ht="33.75" customHeight="1">
      <c r="A11" s="57"/>
      <c r="B11" s="242">
        <v>2</v>
      </c>
      <c r="C11" s="108">
        <f t="shared" ref="C11:D29" ca="1" si="3">Y11</f>
        <v>1</v>
      </c>
      <c r="D11" s="110" t="str">
        <f t="shared" ca="1" si="3"/>
        <v>メールやＳＮＳ（フェイスブックやLINE　など）に　書きこむ</v>
      </c>
      <c r="E11" s="59"/>
      <c r="F11" s="59"/>
      <c r="G11" s="59"/>
      <c r="H11" s="59"/>
      <c r="I11" s="59"/>
      <c r="J11" s="59"/>
      <c r="K11" s="59"/>
      <c r="L11" s="59"/>
      <c r="M11" s="59"/>
      <c r="N11" s="59"/>
      <c r="O11" s="59"/>
      <c r="P11" s="60"/>
      <c r="Q11" s="59"/>
      <c r="R11">
        <v>7</v>
      </c>
      <c r="S11">
        <f t="shared" ref="S11:Z30" ca="1" si="4">IFERROR(INDIRECT($T$4&amp;S$5&amp;$R11),"")</f>
        <v>2</v>
      </c>
      <c r="T11" s="245" t="str">
        <f t="shared" ca="1" si="4"/>
        <v/>
      </c>
      <c r="U11" s="245" t="str">
        <f t="shared" ca="1" si="1"/>
        <v/>
      </c>
      <c r="V11" s="245" t="str">
        <f t="shared" ca="1" si="1"/>
        <v/>
      </c>
      <c r="W11" s="245" t="str">
        <f t="shared" ca="1" si="1"/>
        <v/>
      </c>
      <c r="X11" s="247">
        <f t="shared" ca="1" si="2"/>
        <v>0</v>
      </c>
      <c r="Y11" s="39">
        <f t="shared" ca="1" si="1"/>
        <v>1</v>
      </c>
      <c r="Z11" t="str">
        <f t="shared" ca="1" si="1"/>
        <v>メールやＳＮＳ（フェイスブックやLINE　など）に　書きこむ</v>
      </c>
    </row>
    <row r="12" spans="1:26" ht="33.75" customHeight="1">
      <c r="A12" s="57"/>
      <c r="B12" s="242">
        <v>3</v>
      </c>
      <c r="C12" s="108">
        <f t="shared" ca="1" si="3"/>
        <v>1</v>
      </c>
      <c r="D12" s="110" t="str">
        <f t="shared" ca="1" si="3"/>
        <v>親に話す</v>
      </c>
      <c r="E12" s="59"/>
      <c r="F12" s="59"/>
      <c r="G12" s="59"/>
      <c r="H12" s="59"/>
      <c r="I12" s="59"/>
      <c r="J12" s="59"/>
      <c r="K12" s="59"/>
      <c r="L12" s="59"/>
      <c r="M12" s="59"/>
      <c r="N12" s="59"/>
      <c r="O12" s="59"/>
      <c r="P12" s="60"/>
      <c r="Q12" s="59"/>
      <c r="R12">
        <v>8</v>
      </c>
      <c r="S12">
        <f t="shared" ca="1" si="4"/>
        <v>3</v>
      </c>
      <c r="T12" s="245" t="str">
        <f t="shared" ca="1" si="4"/>
        <v/>
      </c>
      <c r="U12" s="245" t="str">
        <f t="shared" ca="1" si="1"/>
        <v/>
      </c>
      <c r="V12" s="245" t="str">
        <f t="shared" ca="1" si="1"/>
        <v/>
      </c>
      <c r="W12" s="245" t="str">
        <f t="shared" ca="1" si="1"/>
        <v/>
      </c>
      <c r="X12" s="247">
        <f t="shared" ca="1" si="2"/>
        <v>0</v>
      </c>
      <c r="Y12" s="39">
        <f t="shared" ca="1" si="1"/>
        <v>1</v>
      </c>
      <c r="Z12" t="str">
        <f t="shared" ca="1" si="1"/>
        <v>親に話す</v>
      </c>
    </row>
    <row r="13" spans="1:26" ht="33.75" customHeight="1">
      <c r="A13" s="57"/>
      <c r="B13" s="242">
        <v>4</v>
      </c>
      <c r="C13" s="108">
        <f t="shared" ca="1" si="3"/>
        <v>1</v>
      </c>
      <c r="D13" s="110" t="str">
        <f t="shared" ca="1" si="3"/>
        <v>先生に話す</v>
      </c>
      <c r="E13" s="59"/>
      <c r="F13" s="59"/>
      <c r="G13" s="59"/>
      <c r="H13" s="59"/>
      <c r="I13" s="59"/>
      <c r="J13" s="59"/>
      <c r="K13" s="59"/>
      <c r="L13" s="59"/>
      <c r="M13" s="59"/>
      <c r="N13" s="59"/>
      <c r="O13" s="59"/>
      <c r="P13" s="60"/>
      <c r="Q13" s="59"/>
      <c r="R13">
        <v>9</v>
      </c>
      <c r="S13">
        <f t="shared" ca="1" si="4"/>
        <v>4</v>
      </c>
      <c r="T13" s="245" t="str">
        <f t="shared" ca="1" si="4"/>
        <v/>
      </c>
      <c r="U13" s="245" t="str">
        <f t="shared" ca="1" si="1"/>
        <v/>
      </c>
      <c r="V13" s="245" t="str">
        <f t="shared" ca="1" si="1"/>
        <v/>
      </c>
      <c r="W13" s="245" t="str">
        <f t="shared" ca="1" si="1"/>
        <v/>
      </c>
      <c r="X13" s="247">
        <f t="shared" ca="1" si="2"/>
        <v>0</v>
      </c>
      <c r="Y13" s="39">
        <f t="shared" ca="1" si="1"/>
        <v>1</v>
      </c>
      <c r="Z13" t="str">
        <f t="shared" ca="1" si="1"/>
        <v>先生に話す</v>
      </c>
    </row>
    <row r="14" spans="1:26" ht="33.75" customHeight="1">
      <c r="A14" s="57"/>
      <c r="B14" s="242">
        <v>5</v>
      </c>
      <c r="C14" s="108">
        <f t="shared" ca="1" si="3"/>
        <v>1</v>
      </c>
      <c r="D14" s="110" t="str">
        <f t="shared" ca="1" si="3"/>
        <v>しんこきゅうする</v>
      </c>
      <c r="E14" s="59"/>
      <c r="F14" s="59"/>
      <c r="G14" s="59"/>
      <c r="H14" s="59"/>
      <c r="I14" s="59"/>
      <c r="J14" s="59"/>
      <c r="K14" s="59"/>
      <c r="L14" s="59"/>
      <c r="M14" s="59"/>
      <c r="N14" s="59"/>
      <c r="O14" s="59"/>
      <c r="P14" s="60"/>
      <c r="Q14" s="59"/>
      <c r="R14">
        <v>10</v>
      </c>
      <c r="S14">
        <f t="shared" ca="1" si="4"/>
        <v>5</v>
      </c>
      <c r="T14" s="245" t="str">
        <f t="shared" ca="1" si="4"/>
        <v/>
      </c>
      <c r="U14" s="245" t="str">
        <f t="shared" ca="1" si="1"/>
        <v/>
      </c>
      <c r="V14" s="245" t="str">
        <f t="shared" ca="1" si="1"/>
        <v/>
      </c>
      <c r="W14" s="245" t="str">
        <f t="shared" ca="1" si="1"/>
        <v/>
      </c>
      <c r="X14" s="247">
        <f t="shared" ca="1" si="2"/>
        <v>0</v>
      </c>
      <c r="Y14" s="39">
        <f t="shared" ca="1" si="1"/>
        <v>1</v>
      </c>
      <c r="Z14" t="str">
        <f t="shared" ca="1" si="1"/>
        <v>しんこきゅうする</v>
      </c>
    </row>
    <row r="15" spans="1:26" ht="33.75" customHeight="1">
      <c r="A15" s="57"/>
      <c r="B15" s="242">
        <v>6</v>
      </c>
      <c r="C15" s="108">
        <f t="shared" ca="1" si="3"/>
        <v>1</v>
      </c>
      <c r="D15" s="110" t="str">
        <f t="shared" ca="1" si="3"/>
        <v>物に八つ当たりする</v>
      </c>
      <c r="E15" s="59"/>
      <c r="F15" s="59"/>
      <c r="G15" s="59"/>
      <c r="H15" s="59"/>
      <c r="I15" s="59"/>
      <c r="J15" s="59"/>
      <c r="K15" s="59"/>
      <c r="L15" s="59"/>
      <c r="M15" s="59"/>
      <c r="N15" s="59"/>
      <c r="O15" s="59"/>
      <c r="P15" s="60"/>
      <c r="Q15" s="59"/>
      <c r="R15">
        <v>11</v>
      </c>
      <c r="S15">
        <f t="shared" ca="1" si="4"/>
        <v>6</v>
      </c>
      <c r="T15" s="245" t="str">
        <f t="shared" ca="1" si="4"/>
        <v/>
      </c>
      <c r="U15" s="245" t="str">
        <f t="shared" ca="1" si="1"/>
        <v/>
      </c>
      <c r="V15" s="245" t="str">
        <f t="shared" ca="1" si="1"/>
        <v/>
      </c>
      <c r="W15" s="245" t="str">
        <f t="shared" ca="1" si="1"/>
        <v/>
      </c>
      <c r="X15" s="247">
        <f t="shared" ca="1" si="2"/>
        <v>0</v>
      </c>
      <c r="Y15" s="39">
        <f t="shared" ca="1" si="1"/>
        <v>1</v>
      </c>
      <c r="Z15" t="str">
        <f t="shared" ca="1" si="1"/>
        <v>物に八つ当たりする</v>
      </c>
    </row>
    <row r="16" spans="1:26" ht="33.75" customHeight="1">
      <c r="A16" s="57"/>
      <c r="B16" s="242">
        <v>7</v>
      </c>
      <c r="C16" s="108">
        <f t="shared" ca="1" si="3"/>
        <v>1</v>
      </c>
      <c r="D16" s="110" t="str">
        <f t="shared" ca="1" si="3"/>
        <v>人に八つ当たりする</v>
      </c>
      <c r="E16" s="59"/>
      <c r="F16" s="59"/>
      <c r="G16" s="59"/>
      <c r="H16" s="59"/>
      <c r="I16" s="59"/>
      <c r="J16" s="59"/>
      <c r="K16" s="59"/>
      <c r="L16" s="59"/>
      <c r="M16" s="59"/>
      <c r="N16" s="59"/>
      <c r="O16" s="59"/>
      <c r="P16" s="60"/>
      <c r="Q16" s="59"/>
      <c r="R16">
        <v>12</v>
      </c>
      <c r="S16">
        <f t="shared" ca="1" si="4"/>
        <v>7</v>
      </c>
      <c r="T16" s="245" t="str">
        <f t="shared" ca="1" si="4"/>
        <v/>
      </c>
      <c r="U16" s="245" t="str">
        <f t="shared" ca="1" si="1"/>
        <v/>
      </c>
      <c r="V16" s="245" t="str">
        <f t="shared" ca="1" si="1"/>
        <v/>
      </c>
      <c r="W16" s="245" t="str">
        <f t="shared" ca="1" si="1"/>
        <v/>
      </c>
      <c r="X16" s="247">
        <f t="shared" ca="1" si="2"/>
        <v>0</v>
      </c>
      <c r="Y16" s="39">
        <f t="shared" ca="1" si="1"/>
        <v>1</v>
      </c>
      <c r="Z16" t="str">
        <f t="shared" ca="1" si="1"/>
        <v>人に八つ当たりする</v>
      </c>
    </row>
    <row r="17" spans="1:26" ht="33.75" customHeight="1">
      <c r="A17" s="57"/>
      <c r="B17" s="242">
        <v>8</v>
      </c>
      <c r="C17" s="108">
        <f t="shared" ca="1" si="3"/>
        <v>1</v>
      </c>
      <c r="D17" s="110" t="str">
        <f t="shared" ca="1" si="3"/>
        <v>がまんする</v>
      </c>
      <c r="E17" s="59"/>
      <c r="F17" s="59"/>
      <c r="G17" s="59"/>
      <c r="H17" s="59"/>
      <c r="I17" s="59"/>
      <c r="J17" s="59"/>
      <c r="K17" s="59"/>
      <c r="L17" s="59"/>
      <c r="M17" s="59"/>
      <c r="N17" s="59"/>
      <c r="O17" s="59"/>
      <c r="P17" s="60"/>
      <c r="Q17" s="59"/>
      <c r="R17">
        <v>13</v>
      </c>
      <c r="S17">
        <f t="shared" ca="1" si="4"/>
        <v>8</v>
      </c>
      <c r="T17" s="245" t="str">
        <f t="shared" ca="1" si="4"/>
        <v/>
      </c>
      <c r="U17" s="245" t="str">
        <f t="shared" ca="1" si="1"/>
        <v/>
      </c>
      <c r="V17" s="245" t="str">
        <f t="shared" ca="1" si="1"/>
        <v/>
      </c>
      <c r="W17" s="245" t="str">
        <f t="shared" ca="1" si="1"/>
        <v/>
      </c>
      <c r="X17" s="247">
        <f t="shared" ca="1" si="2"/>
        <v>0</v>
      </c>
      <c r="Y17" s="39">
        <f t="shared" ca="1" si="1"/>
        <v>1</v>
      </c>
      <c r="Z17" t="str">
        <f t="shared" ca="1" si="1"/>
        <v>がまんする</v>
      </c>
    </row>
    <row r="18" spans="1:26" ht="33.75" customHeight="1">
      <c r="A18" s="57"/>
      <c r="B18" s="242">
        <v>9</v>
      </c>
      <c r="C18" s="108">
        <f t="shared" ca="1" si="3"/>
        <v>1</v>
      </c>
      <c r="D18" s="110" t="str">
        <f t="shared" ca="1" si="3"/>
        <v>大声を出す</v>
      </c>
      <c r="E18" s="59"/>
      <c r="F18" s="59"/>
      <c r="G18" s="59"/>
      <c r="H18" s="59"/>
      <c r="I18" s="59"/>
      <c r="J18" s="59"/>
      <c r="K18" s="59"/>
      <c r="L18" s="59"/>
      <c r="M18" s="59"/>
      <c r="N18" s="59"/>
      <c r="O18" s="59"/>
      <c r="P18" s="60"/>
      <c r="Q18" s="59"/>
      <c r="R18">
        <v>14</v>
      </c>
      <c r="S18">
        <f t="shared" ca="1" si="4"/>
        <v>9</v>
      </c>
      <c r="T18" s="245" t="str">
        <f t="shared" ca="1" si="4"/>
        <v/>
      </c>
      <c r="U18" s="245" t="str">
        <f t="shared" ca="1" si="1"/>
        <v/>
      </c>
      <c r="V18" s="245" t="str">
        <f t="shared" ca="1" si="1"/>
        <v/>
      </c>
      <c r="W18" s="245" t="str">
        <f t="shared" ca="1" si="1"/>
        <v/>
      </c>
      <c r="X18" s="247">
        <f t="shared" ca="1" si="2"/>
        <v>0</v>
      </c>
      <c r="Y18" s="39">
        <f t="shared" ca="1" si="1"/>
        <v>1</v>
      </c>
      <c r="Z18" t="str">
        <f t="shared" ca="1" si="1"/>
        <v>大声を出す</v>
      </c>
    </row>
    <row r="19" spans="1:26" ht="33.75" customHeight="1">
      <c r="A19" s="57"/>
      <c r="B19" s="242">
        <v>10</v>
      </c>
      <c r="C19" s="108">
        <f t="shared" ca="1" si="3"/>
        <v>1</v>
      </c>
      <c r="D19" s="110" t="str">
        <f t="shared" ca="1" si="3"/>
        <v>運動などで　からだを動かす</v>
      </c>
      <c r="E19" s="59"/>
      <c r="F19" s="59"/>
      <c r="G19" s="59"/>
      <c r="H19" s="59"/>
      <c r="I19" s="59"/>
      <c r="J19" s="59"/>
      <c r="K19" s="59"/>
      <c r="L19" s="59"/>
      <c r="M19" s="59"/>
      <c r="N19" s="59"/>
      <c r="O19" s="59"/>
      <c r="P19" s="60"/>
      <c r="Q19" s="59"/>
      <c r="R19">
        <v>15</v>
      </c>
      <c r="S19">
        <f t="shared" ca="1" si="4"/>
        <v>10</v>
      </c>
      <c r="T19" s="245" t="str">
        <f t="shared" ca="1" si="4"/>
        <v/>
      </c>
      <c r="U19" s="245" t="str">
        <f t="shared" ca="1" si="1"/>
        <v/>
      </c>
      <c r="V19" s="245" t="str">
        <f t="shared" ca="1" si="1"/>
        <v/>
      </c>
      <c r="W19" s="245" t="str">
        <f t="shared" ca="1" si="1"/>
        <v/>
      </c>
      <c r="X19" s="247">
        <f t="shared" ca="1" si="2"/>
        <v>0</v>
      </c>
      <c r="Y19" s="39">
        <f t="shared" ca="1" si="1"/>
        <v>1</v>
      </c>
      <c r="Z19" t="str">
        <f t="shared" ca="1" si="1"/>
        <v>運動などで　からだを動かす</v>
      </c>
    </row>
    <row r="20" spans="1:26" ht="33.75" customHeight="1">
      <c r="A20" s="57"/>
      <c r="B20" s="242">
        <v>11</v>
      </c>
      <c r="C20" s="108">
        <f t="shared" ca="1" si="3"/>
        <v>1</v>
      </c>
      <c r="D20" s="110" t="str">
        <f t="shared" ca="1" si="3"/>
        <v>かたやゆびの力をぬいて　リラックスする</v>
      </c>
      <c r="E20" s="59"/>
      <c r="F20" s="59"/>
      <c r="G20" s="59"/>
      <c r="H20" s="59"/>
      <c r="I20" s="59"/>
      <c r="J20" s="59"/>
      <c r="K20" s="59"/>
      <c r="L20" s="59"/>
      <c r="M20" s="59"/>
      <c r="N20" s="59"/>
      <c r="O20" s="59"/>
      <c r="P20" s="60"/>
      <c r="Q20" s="59"/>
      <c r="R20">
        <v>16</v>
      </c>
      <c r="S20">
        <f t="shared" ca="1" si="4"/>
        <v>11</v>
      </c>
      <c r="T20" s="245" t="str">
        <f t="shared" ca="1" si="4"/>
        <v/>
      </c>
      <c r="U20" s="245" t="str">
        <f t="shared" ca="1" si="1"/>
        <v/>
      </c>
      <c r="V20" s="245" t="str">
        <f t="shared" ca="1" si="1"/>
        <v/>
      </c>
      <c r="W20" s="245" t="str">
        <f t="shared" ca="1" si="1"/>
        <v/>
      </c>
      <c r="X20" s="247">
        <f t="shared" ca="1" si="2"/>
        <v>0</v>
      </c>
      <c r="Y20" s="39">
        <f t="shared" ca="1" si="1"/>
        <v>1</v>
      </c>
      <c r="Z20" t="str">
        <f t="shared" ca="1" si="1"/>
        <v>かたやゆびの力をぬいて　リラックスする</v>
      </c>
    </row>
    <row r="21" spans="1:26" ht="33.75" customHeight="1">
      <c r="A21" s="57"/>
      <c r="B21" s="242">
        <v>12</v>
      </c>
      <c r="C21" s="108">
        <f t="shared" ca="1" si="3"/>
        <v>1</v>
      </c>
      <c r="D21" s="110" t="str">
        <f t="shared" ca="1" si="3"/>
        <v>自分をきずつける（かみをぬく、つねる　など）</v>
      </c>
      <c r="E21" s="59"/>
      <c r="F21" s="59"/>
      <c r="G21" s="59"/>
      <c r="H21" s="59"/>
      <c r="I21" s="59"/>
      <c r="J21" s="59"/>
      <c r="K21" s="59"/>
      <c r="L21" s="59"/>
      <c r="M21" s="59"/>
      <c r="N21" s="59"/>
      <c r="O21" s="59"/>
      <c r="P21" s="60"/>
      <c r="Q21" s="59"/>
      <c r="R21">
        <v>17</v>
      </c>
      <c r="S21">
        <f t="shared" ca="1" si="4"/>
        <v>12</v>
      </c>
      <c r="T21" s="245" t="str">
        <f t="shared" ca="1" si="4"/>
        <v/>
      </c>
      <c r="U21" s="245" t="str">
        <f t="shared" ca="1" si="1"/>
        <v/>
      </c>
      <c r="V21" s="245" t="str">
        <f t="shared" ca="1" si="1"/>
        <v/>
      </c>
      <c r="W21" s="245" t="str">
        <f t="shared" ca="1" si="1"/>
        <v/>
      </c>
      <c r="X21" s="247">
        <f t="shared" ca="1" si="2"/>
        <v>0</v>
      </c>
      <c r="Y21" s="39">
        <f t="shared" ca="1" si="1"/>
        <v>1</v>
      </c>
      <c r="Z21" t="str">
        <f t="shared" ca="1" si="1"/>
        <v>自分をきずつける（かみをぬく、つねる　など）</v>
      </c>
    </row>
    <row r="22" spans="1:26" ht="33.75" customHeight="1">
      <c r="A22" s="57"/>
      <c r="B22" s="242">
        <v>13</v>
      </c>
      <c r="C22" s="108">
        <f t="shared" ca="1" si="3"/>
        <v>1</v>
      </c>
      <c r="D22" s="110" t="str">
        <f t="shared" ca="1" si="3"/>
        <v>あばれる</v>
      </c>
      <c r="E22" s="59"/>
      <c r="F22" s="59"/>
      <c r="G22" s="59"/>
      <c r="H22" s="59"/>
      <c r="I22" s="59"/>
      <c r="J22" s="59"/>
      <c r="K22" s="59"/>
      <c r="L22" s="59"/>
      <c r="M22" s="59"/>
      <c r="N22" s="59"/>
      <c r="O22" s="59"/>
      <c r="P22" s="60"/>
      <c r="Q22" s="59"/>
      <c r="R22">
        <v>18</v>
      </c>
      <c r="S22">
        <f t="shared" ca="1" si="4"/>
        <v>13</v>
      </c>
      <c r="T22" s="245" t="str">
        <f t="shared" ca="1" si="4"/>
        <v/>
      </c>
      <c r="U22" s="245" t="str">
        <f t="shared" ca="1" si="1"/>
        <v/>
      </c>
      <c r="V22" s="245" t="str">
        <f t="shared" ca="1" si="1"/>
        <v/>
      </c>
      <c r="W22" s="245" t="str">
        <f t="shared" ca="1" si="1"/>
        <v/>
      </c>
      <c r="X22" s="247">
        <f t="shared" ca="1" si="2"/>
        <v>0</v>
      </c>
      <c r="Y22" s="39">
        <f t="shared" ca="1" si="1"/>
        <v>1</v>
      </c>
      <c r="Z22" t="str">
        <f t="shared" ca="1" si="1"/>
        <v>あばれる</v>
      </c>
    </row>
    <row r="23" spans="1:26" ht="33.75" customHeight="1">
      <c r="A23" s="57"/>
      <c r="B23" s="242">
        <v>14</v>
      </c>
      <c r="C23" s="108">
        <f t="shared" ca="1" si="3"/>
        <v>1</v>
      </c>
      <c r="D23" s="110" t="str">
        <f t="shared" ca="1" si="3"/>
        <v>これからどうするかを　考える</v>
      </c>
      <c r="E23" s="59"/>
      <c r="F23" s="59"/>
      <c r="G23" s="59"/>
      <c r="H23" s="59"/>
      <c r="I23" s="59"/>
      <c r="J23" s="59"/>
      <c r="K23" s="59"/>
      <c r="L23" s="59"/>
      <c r="M23" s="59"/>
      <c r="N23" s="59"/>
      <c r="O23" s="59"/>
      <c r="P23" s="60"/>
      <c r="Q23" s="59"/>
      <c r="R23">
        <v>19</v>
      </c>
      <c r="S23">
        <f t="shared" ca="1" si="4"/>
        <v>14</v>
      </c>
      <c r="T23" s="245" t="str">
        <f t="shared" ca="1" si="4"/>
        <v/>
      </c>
      <c r="U23" s="245" t="str">
        <f t="shared" ca="1" si="1"/>
        <v/>
      </c>
      <c r="V23" s="245" t="str">
        <f t="shared" ca="1" si="1"/>
        <v/>
      </c>
      <c r="W23" s="245" t="str">
        <f t="shared" ca="1" si="1"/>
        <v/>
      </c>
      <c r="X23" s="247">
        <f t="shared" ca="1" si="2"/>
        <v>0</v>
      </c>
      <c r="Y23" s="39">
        <f t="shared" ca="1" si="1"/>
        <v>1</v>
      </c>
      <c r="Z23" t="str">
        <f t="shared" ca="1" si="1"/>
        <v>これからどうするかを　考える</v>
      </c>
    </row>
    <row r="24" spans="1:26" ht="33.75" customHeight="1">
      <c r="A24" s="57"/>
      <c r="B24" s="242">
        <v>15</v>
      </c>
      <c r="C24" s="108">
        <f t="shared" ca="1" si="3"/>
        <v>1</v>
      </c>
      <c r="D24" s="110" t="str">
        <f t="shared" ca="1" si="3"/>
        <v>おちつくように　自分に言い聞かせる</v>
      </c>
      <c r="E24" s="59"/>
      <c r="F24" s="59"/>
      <c r="G24" s="59"/>
      <c r="H24" s="59"/>
      <c r="I24" s="59"/>
      <c r="J24" s="59"/>
      <c r="K24" s="59"/>
      <c r="L24" s="59"/>
      <c r="M24" s="59"/>
      <c r="N24" s="59"/>
      <c r="O24" s="59"/>
      <c r="P24" s="60"/>
      <c r="Q24" s="59"/>
      <c r="R24">
        <v>20</v>
      </c>
      <c r="S24">
        <f t="shared" ca="1" si="4"/>
        <v>15</v>
      </c>
      <c r="T24" s="245" t="str">
        <f t="shared" ca="1" si="4"/>
        <v/>
      </c>
      <c r="U24" s="245" t="str">
        <f t="shared" ca="1" si="1"/>
        <v/>
      </c>
      <c r="V24" s="245" t="str">
        <f t="shared" ca="1" si="1"/>
        <v/>
      </c>
      <c r="W24" s="245" t="str">
        <f t="shared" ca="1" si="1"/>
        <v/>
      </c>
      <c r="X24" s="247">
        <f t="shared" ca="1" si="2"/>
        <v>0</v>
      </c>
      <c r="Y24" s="39">
        <f t="shared" ca="1" si="1"/>
        <v>1</v>
      </c>
      <c r="Z24" t="str">
        <f t="shared" ca="1" si="1"/>
        <v>おちつくように　自分に言い聞かせる</v>
      </c>
    </row>
    <row r="25" spans="1:26" ht="33.75" customHeight="1">
      <c r="A25" s="57"/>
      <c r="B25" s="242">
        <v>16</v>
      </c>
      <c r="C25" s="108">
        <f t="shared" ca="1" si="3"/>
        <v>1</v>
      </c>
      <c r="D25" s="110" t="str">
        <f t="shared" ca="1" si="3"/>
        <v>ゲームや音楽などで　気をまぎらす</v>
      </c>
      <c r="E25" s="59"/>
      <c r="F25" s="59"/>
      <c r="G25" s="59"/>
      <c r="H25" s="59"/>
      <c r="I25" s="59"/>
      <c r="J25" s="59"/>
      <c r="K25" s="59"/>
      <c r="L25" s="59"/>
      <c r="M25" s="59"/>
      <c r="N25" s="59"/>
      <c r="O25" s="59"/>
      <c r="P25" s="60"/>
      <c r="Q25" s="59"/>
      <c r="R25">
        <v>21</v>
      </c>
      <c r="S25">
        <f t="shared" ca="1" si="4"/>
        <v>16</v>
      </c>
      <c r="T25" s="245" t="str">
        <f t="shared" ca="1" si="4"/>
        <v/>
      </c>
      <c r="U25" s="245" t="str">
        <f t="shared" ca="1" si="1"/>
        <v/>
      </c>
      <c r="V25" s="245" t="str">
        <f t="shared" ca="1" si="1"/>
        <v/>
      </c>
      <c r="W25" s="245" t="str">
        <f t="shared" ca="1" si="1"/>
        <v/>
      </c>
      <c r="X25" s="247">
        <f t="shared" ca="1" si="2"/>
        <v>0</v>
      </c>
      <c r="Y25" s="39">
        <f t="shared" ca="1" si="1"/>
        <v>1</v>
      </c>
      <c r="Z25" t="str">
        <f t="shared" ca="1" si="1"/>
        <v>ゲームや音楽などで　気をまぎらす</v>
      </c>
    </row>
    <row r="26" spans="1:26" ht="33.75" customHeight="1">
      <c r="A26" s="57"/>
      <c r="B26" s="242">
        <v>17</v>
      </c>
      <c r="C26" s="108">
        <f t="shared" ca="1" si="3"/>
        <v>1</v>
      </c>
      <c r="D26" s="110" t="str">
        <f t="shared" ca="1" si="3"/>
        <v>一人になれる場所へ行く</v>
      </c>
      <c r="E26" s="59"/>
      <c r="F26" s="59"/>
      <c r="G26" s="59"/>
      <c r="H26" s="59"/>
      <c r="I26" s="59"/>
      <c r="J26" s="59"/>
      <c r="K26" s="59"/>
      <c r="L26" s="59"/>
      <c r="M26" s="59"/>
      <c r="N26" s="59"/>
      <c r="O26" s="59"/>
      <c r="P26" s="60"/>
      <c r="Q26" s="59"/>
      <c r="R26">
        <v>22</v>
      </c>
      <c r="S26">
        <f t="shared" ca="1" si="4"/>
        <v>17</v>
      </c>
      <c r="T26" s="245" t="str">
        <f t="shared" ca="1" si="4"/>
        <v/>
      </c>
      <c r="U26" s="245" t="str">
        <f t="shared" ca="1" si="4"/>
        <v/>
      </c>
      <c r="V26" s="245" t="str">
        <f t="shared" ca="1" si="4"/>
        <v/>
      </c>
      <c r="W26" s="245" t="str">
        <f t="shared" ca="1" si="4"/>
        <v/>
      </c>
      <c r="X26" s="247">
        <f t="shared" ca="1" si="2"/>
        <v>0</v>
      </c>
      <c r="Y26" s="39">
        <f t="shared" ca="1" si="4"/>
        <v>1</v>
      </c>
      <c r="Z26" t="str">
        <f t="shared" ca="1" si="4"/>
        <v>一人になれる場所へ行く</v>
      </c>
    </row>
    <row r="27" spans="1:26" ht="33.75" customHeight="1">
      <c r="A27" s="57"/>
      <c r="B27" s="242">
        <v>18</v>
      </c>
      <c r="C27" s="108">
        <f t="shared" ca="1" si="3"/>
        <v>1</v>
      </c>
      <c r="D27" s="110" t="str">
        <f t="shared" ca="1" si="3"/>
        <v>おちつくまで　数を数える</v>
      </c>
      <c r="E27" s="59"/>
      <c r="F27" s="59"/>
      <c r="G27" s="59"/>
      <c r="H27" s="59"/>
      <c r="I27" s="59"/>
      <c r="J27" s="59"/>
      <c r="K27" s="59"/>
      <c r="L27" s="59"/>
      <c r="M27" s="59"/>
      <c r="N27" s="59"/>
      <c r="O27" s="59"/>
      <c r="P27" s="60"/>
      <c r="R27">
        <v>23</v>
      </c>
      <c r="S27">
        <f t="shared" ca="1" si="4"/>
        <v>18</v>
      </c>
      <c r="T27" s="245" t="str">
        <f t="shared" ca="1" si="4"/>
        <v/>
      </c>
      <c r="U27" s="245" t="str">
        <f t="shared" ca="1" si="4"/>
        <v/>
      </c>
      <c r="V27" s="245" t="str">
        <f t="shared" ca="1" si="4"/>
        <v/>
      </c>
      <c r="W27" s="245" t="str">
        <f t="shared" ca="1" si="4"/>
        <v/>
      </c>
      <c r="X27" s="247">
        <f t="shared" ca="1" si="2"/>
        <v>0</v>
      </c>
      <c r="Y27" s="39">
        <f t="shared" ca="1" si="4"/>
        <v>1</v>
      </c>
      <c r="Z27" t="str">
        <f t="shared" ca="1" si="4"/>
        <v>おちつくまで　数を数える</v>
      </c>
    </row>
    <row r="28" spans="1:26" ht="33.75" customHeight="1">
      <c r="A28" s="57"/>
      <c r="B28" s="242">
        <v>19</v>
      </c>
      <c r="C28" s="108">
        <f t="shared" ca="1" si="3"/>
        <v>1</v>
      </c>
      <c r="D28" s="110" t="str">
        <f t="shared" ca="1" si="3"/>
        <v>やけ食いをする</v>
      </c>
      <c r="E28" s="59"/>
      <c r="F28" s="59"/>
      <c r="G28" s="59"/>
      <c r="H28" s="59"/>
      <c r="I28" s="59"/>
      <c r="J28" s="59"/>
      <c r="K28" s="59"/>
      <c r="L28" s="59"/>
      <c r="M28" s="59"/>
      <c r="N28" s="59"/>
      <c r="O28" s="59"/>
      <c r="P28" s="60"/>
      <c r="Q28" s="59"/>
      <c r="R28">
        <v>24</v>
      </c>
      <c r="S28">
        <f t="shared" ca="1" si="4"/>
        <v>19</v>
      </c>
      <c r="T28" s="245" t="str">
        <f t="shared" ca="1" si="4"/>
        <v/>
      </c>
      <c r="U28" s="245" t="str">
        <f t="shared" ca="1" si="4"/>
        <v/>
      </c>
      <c r="V28" s="245" t="str">
        <f t="shared" ca="1" si="4"/>
        <v/>
      </c>
      <c r="W28" s="245" t="str">
        <f t="shared" ca="1" si="4"/>
        <v/>
      </c>
      <c r="X28" s="247">
        <f t="shared" ca="1" si="2"/>
        <v>0</v>
      </c>
      <c r="Y28" s="39">
        <f t="shared" ca="1" si="4"/>
        <v>1</v>
      </c>
      <c r="Z28" t="str">
        <f t="shared" ca="1" si="4"/>
        <v>やけ食いをする</v>
      </c>
    </row>
    <row r="29" spans="1:26" ht="33.75" customHeight="1">
      <c r="A29" s="57"/>
      <c r="B29" s="242">
        <v>20</v>
      </c>
      <c r="C29" s="108">
        <f t="shared" ca="1" si="3"/>
        <v>1</v>
      </c>
      <c r="D29" s="110" t="str">
        <f t="shared" ca="1" si="3"/>
        <v>なく</v>
      </c>
      <c r="E29" s="59"/>
      <c r="F29" s="59"/>
      <c r="G29" s="59"/>
      <c r="H29" s="59"/>
      <c r="I29" s="59"/>
      <c r="J29" s="59"/>
      <c r="K29" s="59"/>
      <c r="L29" s="59"/>
      <c r="M29" s="59"/>
      <c r="N29" s="59"/>
      <c r="O29" s="59"/>
      <c r="P29" s="60"/>
      <c r="R29">
        <v>25</v>
      </c>
      <c r="S29">
        <f t="shared" ca="1" si="4"/>
        <v>20</v>
      </c>
      <c r="T29" s="245" t="str">
        <f t="shared" ca="1" si="4"/>
        <v/>
      </c>
      <c r="U29" s="245" t="str">
        <f t="shared" ca="1" si="4"/>
        <v/>
      </c>
      <c r="V29" s="245" t="str">
        <f t="shared" ca="1" si="4"/>
        <v/>
      </c>
      <c r="W29" s="245" t="str">
        <f t="shared" ca="1" si="4"/>
        <v/>
      </c>
      <c r="X29" s="247">
        <f t="shared" ca="1" si="2"/>
        <v>0</v>
      </c>
      <c r="Y29" s="39">
        <f t="shared" ca="1" si="4"/>
        <v>1</v>
      </c>
      <c r="Z29" t="str">
        <f t="shared" ca="1" si="4"/>
        <v>なく</v>
      </c>
    </row>
    <row r="30" spans="1:26" ht="23.25" customHeight="1" thickBot="1">
      <c r="A30" s="64"/>
      <c r="B30" s="65"/>
      <c r="C30" s="243"/>
      <c r="D30" s="65"/>
      <c r="E30" s="65"/>
      <c r="F30" s="65"/>
      <c r="G30" s="65"/>
      <c r="H30" s="65"/>
      <c r="I30" s="65"/>
      <c r="J30" s="65"/>
      <c r="K30" s="65"/>
      <c r="L30" s="65"/>
      <c r="M30" s="65"/>
      <c r="N30" s="65"/>
      <c r="O30" s="65"/>
      <c r="P30" s="66"/>
      <c r="R30">
        <v>38</v>
      </c>
      <c r="S30">
        <f t="shared" ca="1" si="4"/>
        <v>0</v>
      </c>
      <c r="T30" s="249">
        <f t="shared" ca="1" si="4"/>
        <v>0</v>
      </c>
      <c r="U30" s="249">
        <f t="shared" ca="1" si="4"/>
        <v>0</v>
      </c>
      <c r="V30" s="249">
        <f t="shared" ca="1" si="4"/>
        <v>0</v>
      </c>
      <c r="W30" s="249">
        <f t="shared" ca="1" si="4"/>
        <v>0</v>
      </c>
      <c r="X30" s="249">
        <f t="shared" ca="1" si="2"/>
        <v>0</v>
      </c>
      <c r="Y30" s="39">
        <f t="shared" ca="1" si="4"/>
        <v>0</v>
      </c>
      <c r="Z30">
        <f t="shared" ca="1" si="4"/>
        <v>0</v>
      </c>
    </row>
    <row r="31" spans="1:26" ht="13.5" customHeight="1">
      <c r="C31" s="62"/>
      <c r="R31">
        <v>39</v>
      </c>
      <c r="S31">
        <f t="shared" ref="S31:Z47" ca="1" si="5">IFERROR(INDIRECT($T$4&amp;S$5&amp;$R31),"")</f>
        <v>0</v>
      </c>
      <c r="T31" s="249">
        <f t="shared" ca="1" si="5"/>
        <v>0</v>
      </c>
      <c r="U31" s="249">
        <f t="shared" ca="1" si="5"/>
        <v>0</v>
      </c>
      <c r="V31" s="249">
        <f t="shared" ca="1" si="5"/>
        <v>0</v>
      </c>
      <c r="W31" s="249">
        <f t="shared" ca="1" si="5"/>
        <v>0</v>
      </c>
      <c r="X31" s="249">
        <f t="shared" ca="1" si="2"/>
        <v>0</v>
      </c>
      <c r="Y31" s="39">
        <f t="shared" ca="1" si="5"/>
        <v>0</v>
      </c>
      <c r="Z31">
        <f t="shared" ca="1" si="5"/>
        <v>0</v>
      </c>
    </row>
    <row r="32" spans="1:26">
      <c r="R32">
        <v>40</v>
      </c>
      <c r="S32">
        <f t="shared" ca="1" si="5"/>
        <v>0</v>
      </c>
      <c r="T32" s="249">
        <f t="shared" ca="1" si="5"/>
        <v>0</v>
      </c>
      <c r="U32" s="249">
        <f t="shared" ca="1" si="5"/>
        <v>0</v>
      </c>
      <c r="V32" s="249">
        <f t="shared" ca="1" si="5"/>
        <v>0</v>
      </c>
      <c r="W32" s="249">
        <f t="shared" ca="1" si="5"/>
        <v>0</v>
      </c>
      <c r="X32" s="249">
        <f t="shared" ca="1" si="2"/>
        <v>0</v>
      </c>
      <c r="Y32" s="39">
        <f t="shared" ca="1" si="5"/>
        <v>0</v>
      </c>
      <c r="Z32">
        <f t="shared" ca="1" si="5"/>
        <v>0</v>
      </c>
    </row>
    <row r="33" spans="18:26">
      <c r="R33">
        <v>41</v>
      </c>
      <c r="S33">
        <f t="shared" ca="1" si="5"/>
        <v>0</v>
      </c>
      <c r="T33" s="249">
        <f t="shared" ca="1" si="5"/>
        <v>0</v>
      </c>
      <c r="U33" s="249">
        <f t="shared" ca="1" si="5"/>
        <v>0</v>
      </c>
      <c r="V33" s="249">
        <f t="shared" ca="1" si="5"/>
        <v>0</v>
      </c>
      <c r="W33" s="249">
        <f t="shared" ca="1" si="5"/>
        <v>0</v>
      </c>
      <c r="X33" s="249">
        <f t="shared" ca="1" si="2"/>
        <v>0</v>
      </c>
      <c r="Y33" s="39">
        <f t="shared" ca="1" si="5"/>
        <v>0</v>
      </c>
      <c r="Z33">
        <f t="shared" ca="1" si="5"/>
        <v>0</v>
      </c>
    </row>
    <row r="34" spans="18:26">
      <c r="R34">
        <v>42</v>
      </c>
      <c r="S34">
        <f t="shared" ca="1" si="5"/>
        <v>0</v>
      </c>
      <c r="T34" s="249">
        <f t="shared" ca="1" si="5"/>
        <v>0</v>
      </c>
      <c r="U34" s="249">
        <f t="shared" ca="1" si="5"/>
        <v>0</v>
      </c>
      <c r="V34" s="249">
        <f t="shared" ca="1" si="5"/>
        <v>0</v>
      </c>
      <c r="W34" s="249">
        <f t="shared" ca="1" si="5"/>
        <v>0</v>
      </c>
      <c r="X34" s="249">
        <f t="shared" ca="1" si="2"/>
        <v>0</v>
      </c>
      <c r="Y34" s="39">
        <f t="shared" ca="1" si="5"/>
        <v>0</v>
      </c>
      <c r="Z34">
        <f t="shared" ca="1" si="5"/>
        <v>0</v>
      </c>
    </row>
    <row r="35" spans="18:26">
      <c r="R35">
        <v>43</v>
      </c>
      <c r="S35">
        <f t="shared" ca="1" si="5"/>
        <v>0</v>
      </c>
      <c r="T35" s="249">
        <f t="shared" ca="1" si="5"/>
        <v>0</v>
      </c>
      <c r="U35" s="249">
        <f t="shared" ca="1" si="5"/>
        <v>0</v>
      </c>
      <c r="V35" s="249">
        <f t="shared" ca="1" si="5"/>
        <v>0</v>
      </c>
      <c r="W35" s="249">
        <f t="shared" ca="1" si="5"/>
        <v>0</v>
      </c>
      <c r="X35" s="249">
        <f t="shared" ca="1" si="2"/>
        <v>0</v>
      </c>
      <c r="Y35" s="39">
        <f t="shared" ca="1" si="5"/>
        <v>0</v>
      </c>
      <c r="Z35">
        <f t="shared" ca="1" si="5"/>
        <v>0</v>
      </c>
    </row>
    <row r="36" spans="18:26">
      <c r="R36">
        <v>44</v>
      </c>
      <c r="S36">
        <f t="shared" ca="1" si="5"/>
        <v>0</v>
      </c>
      <c r="T36" s="249">
        <f t="shared" ca="1" si="5"/>
        <v>0</v>
      </c>
      <c r="U36" s="249">
        <f t="shared" ca="1" si="5"/>
        <v>0</v>
      </c>
      <c r="V36" s="249">
        <f t="shared" ca="1" si="5"/>
        <v>0</v>
      </c>
      <c r="W36" s="249">
        <f t="shared" ca="1" si="5"/>
        <v>0</v>
      </c>
      <c r="X36" s="249">
        <f t="shared" ca="1" si="2"/>
        <v>0</v>
      </c>
      <c r="Y36" s="39">
        <f t="shared" ca="1" si="5"/>
        <v>0</v>
      </c>
      <c r="Z36">
        <f t="shared" ca="1" si="5"/>
        <v>0</v>
      </c>
    </row>
    <row r="37" spans="18:26">
      <c r="R37">
        <v>45</v>
      </c>
      <c r="S37">
        <f t="shared" ca="1" si="5"/>
        <v>0</v>
      </c>
      <c r="T37" s="249">
        <f t="shared" ca="1" si="5"/>
        <v>0</v>
      </c>
      <c r="U37" s="249">
        <f t="shared" ca="1" si="5"/>
        <v>0</v>
      </c>
      <c r="V37" s="249">
        <f t="shared" ca="1" si="5"/>
        <v>0</v>
      </c>
      <c r="W37" s="249">
        <f t="shared" ca="1" si="5"/>
        <v>0</v>
      </c>
      <c r="X37" s="249">
        <f t="shared" ca="1" si="2"/>
        <v>0</v>
      </c>
      <c r="Y37" s="39">
        <f t="shared" ca="1" si="5"/>
        <v>0</v>
      </c>
      <c r="Z37">
        <f t="shared" ca="1" si="5"/>
        <v>0</v>
      </c>
    </row>
    <row r="38" spans="18:26">
      <c r="R38">
        <v>46</v>
      </c>
      <c r="S38">
        <f t="shared" ca="1" si="5"/>
        <v>0</v>
      </c>
      <c r="T38" s="249">
        <f t="shared" ca="1" si="5"/>
        <v>0</v>
      </c>
      <c r="U38" s="249">
        <f t="shared" ca="1" si="5"/>
        <v>0</v>
      </c>
      <c r="V38" s="249">
        <f t="shared" ca="1" si="5"/>
        <v>0</v>
      </c>
      <c r="W38" s="249">
        <f t="shared" ca="1" si="5"/>
        <v>0</v>
      </c>
      <c r="X38" s="249">
        <f t="shared" ca="1" si="2"/>
        <v>0</v>
      </c>
      <c r="Y38" s="39">
        <f t="shared" ca="1" si="5"/>
        <v>0</v>
      </c>
      <c r="Z38">
        <f t="shared" ca="1" si="5"/>
        <v>0</v>
      </c>
    </row>
    <row r="39" spans="18:26">
      <c r="R39">
        <v>47</v>
      </c>
      <c r="S39">
        <f t="shared" ca="1" si="5"/>
        <v>0</v>
      </c>
      <c r="T39" s="249">
        <f t="shared" ca="1" si="5"/>
        <v>0</v>
      </c>
      <c r="U39" s="249">
        <f t="shared" ca="1" si="5"/>
        <v>0</v>
      </c>
      <c r="V39" s="249">
        <f t="shared" ca="1" si="5"/>
        <v>0</v>
      </c>
      <c r="W39" s="249">
        <f t="shared" ca="1" si="5"/>
        <v>0</v>
      </c>
      <c r="X39" s="249">
        <f t="shared" ca="1" si="2"/>
        <v>0</v>
      </c>
      <c r="Y39" s="39">
        <f t="shared" ca="1" si="5"/>
        <v>0</v>
      </c>
      <c r="Z39">
        <f t="shared" ca="1" si="5"/>
        <v>0</v>
      </c>
    </row>
    <row r="40" spans="18:26">
      <c r="R40">
        <v>48</v>
      </c>
      <c r="S40">
        <f t="shared" ca="1" si="5"/>
        <v>0</v>
      </c>
      <c r="T40" s="249">
        <f t="shared" ca="1" si="5"/>
        <v>0</v>
      </c>
      <c r="U40" s="249">
        <f t="shared" ca="1" si="5"/>
        <v>0</v>
      </c>
      <c r="V40" s="249">
        <f t="shared" ca="1" si="5"/>
        <v>0</v>
      </c>
      <c r="W40" s="249">
        <f t="shared" ca="1" si="5"/>
        <v>0</v>
      </c>
      <c r="X40" s="249">
        <f t="shared" ca="1" si="2"/>
        <v>0</v>
      </c>
      <c r="Y40" s="39">
        <f t="shared" ca="1" si="5"/>
        <v>0</v>
      </c>
      <c r="Z40">
        <f t="shared" ca="1" si="5"/>
        <v>0</v>
      </c>
    </row>
    <row r="41" spans="18:26">
      <c r="R41">
        <v>49</v>
      </c>
      <c r="S41">
        <f t="shared" ca="1" si="5"/>
        <v>0</v>
      </c>
      <c r="T41" s="249">
        <f t="shared" ca="1" si="5"/>
        <v>0</v>
      </c>
      <c r="U41" s="249">
        <f t="shared" ca="1" si="5"/>
        <v>0</v>
      </c>
      <c r="V41" s="249">
        <f t="shared" ca="1" si="5"/>
        <v>0</v>
      </c>
      <c r="W41" s="249">
        <f t="shared" ca="1" si="5"/>
        <v>0</v>
      </c>
      <c r="X41" s="249">
        <f t="shared" ca="1" si="2"/>
        <v>0</v>
      </c>
      <c r="Y41" s="39">
        <f t="shared" ca="1" si="5"/>
        <v>0</v>
      </c>
      <c r="Z41">
        <f t="shared" ca="1" si="5"/>
        <v>0</v>
      </c>
    </row>
    <row r="42" spans="18:26">
      <c r="R42">
        <v>50</v>
      </c>
      <c r="S42">
        <f t="shared" ca="1" si="5"/>
        <v>0</v>
      </c>
      <c r="T42" s="249">
        <f t="shared" ca="1" si="5"/>
        <v>0</v>
      </c>
      <c r="U42" s="249">
        <f t="shared" ca="1" si="5"/>
        <v>0</v>
      </c>
      <c r="V42" s="249">
        <f t="shared" ca="1" si="5"/>
        <v>0</v>
      </c>
      <c r="W42" s="249">
        <f t="shared" ca="1" si="5"/>
        <v>0</v>
      </c>
      <c r="X42" s="249">
        <f t="shared" ca="1" si="2"/>
        <v>0</v>
      </c>
      <c r="Y42" s="39">
        <f t="shared" ca="1" si="5"/>
        <v>0</v>
      </c>
      <c r="Z42">
        <f t="shared" ca="1" si="5"/>
        <v>0</v>
      </c>
    </row>
    <row r="43" spans="18:26">
      <c r="R43">
        <v>51</v>
      </c>
      <c r="S43">
        <f t="shared" ca="1" si="5"/>
        <v>0</v>
      </c>
      <c r="T43" s="249">
        <f t="shared" ca="1" si="5"/>
        <v>0</v>
      </c>
      <c r="U43" s="249">
        <f t="shared" ca="1" si="5"/>
        <v>0</v>
      </c>
      <c r="V43" s="249">
        <f t="shared" ca="1" si="5"/>
        <v>0</v>
      </c>
      <c r="W43" s="249">
        <f t="shared" ca="1" si="5"/>
        <v>0</v>
      </c>
      <c r="X43" s="249">
        <f t="shared" ca="1" si="2"/>
        <v>0</v>
      </c>
      <c r="Y43" s="39">
        <f t="shared" ca="1" si="5"/>
        <v>0</v>
      </c>
      <c r="Z43">
        <f t="shared" ca="1" si="5"/>
        <v>0</v>
      </c>
    </row>
    <row r="44" spans="18:26">
      <c r="R44">
        <v>52</v>
      </c>
      <c r="S44">
        <f t="shared" ca="1" si="5"/>
        <v>0</v>
      </c>
      <c r="T44" s="249">
        <f t="shared" ca="1" si="5"/>
        <v>0</v>
      </c>
      <c r="U44" s="249">
        <f t="shared" ca="1" si="5"/>
        <v>0</v>
      </c>
      <c r="V44" s="249">
        <f t="shared" ca="1" si="5"/>
        <v>0</v>
      </c>
      <c r="W44" s="249">
        <f t="shared" ca="1" si="5"/>
        <v>0</v>
      </c>
      <c r="X44" s="249">
        <f t="shared" ca="1" si="2"/>
        <v>0</v>
      </c>
      <c r="Y44" s="39">
        <f t="shared" ca="1" si="5"/>
        <v>0</v>
      </c>
      <c r="Z44">
        <f t="shared" ca="1" si="5"/>
        <v>0</v>
      </c>
    </row>
    <row r="45" spans="18:26">
      <c r="R45">
        <v>53</v>
      </c>
      <c r="S45">
        <f t="shared" ca="1" si="5"/>
        <v>0</v>
      </c>
      <c r="T45" s="249">
        <f t="shared" ca="1" si="5"/>
        <v>0</v>
      </c>
      <c r="U45" s="249">
        <f t="shared" ca="1" si="5"/>
        <v>0</v>
      </c>
      <c r="V45" s="249">
        <f t="shared" ca="1" si="5"/>
        <v>0</v>
      </c>
      <c r="W45" s="249">
        <f t="shared" ca="1" si="5"/>
        <v>0</v>
      </c>
      <c r="X45" s="249">
        <f t="shared" ca="1" si="2"/>
        <v>0</v>
      </c>
      <c r="Y45" s="39">
        <f t="shared" ca="1" si="5"/>
        <v>0</v>
      </c>
      <c r="Z45">
        <f t="shared" ca="1" si="5"/>
        <v>0</v>
      </c>
    </row>
    <row r="46" spans="18:26">
      <c r="R46">
        <v>54</v>
      </c>
      <c r="S46">
        <f t="shared" ca="1" si="5"/>
        <v>0</v>
      </c>
      <c r="T46" s="249">
        <f t="shared" ca="1" si="5"/>
        <v>0</v>
      </c>
      <c r="U46" s="249">
        <f t="shared" ca="1" si="5"/>
        <v>0</v>
      </c>
      <c r="V46" s="249">
        <f t="shared" ca="1" si="5"/>
        <v>0</v>
      </c>
      <c r="W46" s="249">
        <f t="shared" ca="1" si="5"/>
        <v>0</v>
      </c>
      <c r="X46" s="249">
        <f t="shared" ca="1" si="2"/>
        <v>0</v>
      </c>
      <c r="Y46" s="39">
        <f t="shared" ca="1" si="5"/>
        <v>0</v>
      </c>
      <c r="Z46">
        <f t="shared" ca="1" si="5"/>
        <v>0</v>
      </c>
    </row>
    <row r="47" spans="18:26">
      <c r="R47">
        <v>55</v>
      </c>
      <c r="S47">
        <f t="shared" ca="1" si="5"/>
        <v>0</v>
      </c>
      <c r="T47" s="249">
        <f t="shared" ca="1" si="5"/>
        <v>0</v>
      </c>
      <c r="U47" s="249">
        <f t="shared" ca="1" si="5"/>
        <v>0</v>
      </c>
      <c r="V47" s="249">
        <f t="shared" ca="1" si="5"/>
        <v>0</v>
      </c>
      <c r="W47" s="249">
        <f t="shared" ca="1" si="5"/>
        <v>0</v>
      </c>
      <c r="X47" s="249">
        <f t="shared" ca="1" si="2"/>
        <v>0</v>
      </c>
      <c r="Y47" s="39">
        <f t="shared" ca="1" si="5"/>
        <v>0</v>
      </c>
      <c r="Z47">
        <f t="shared" ca="1" si="5"/>
        <v>0</v>
      </c>
    </row>
  </sheetData>
  <sheetProtection password="CC04" sheet="1" objects="1" scenarios="1"/>
  <mergeCells count="1">
    <mergeCell ref="D5:K5"/>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30"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B38"/>
  <sheetViews>
    <sheetView view="pageBreakPreview" zoomScaleNormal="90" zoomScaleSheetLayoutView="100" workbookViewId="0">
      <selection activeCell="U9" sqref="U9"/>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2.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3" hidden="1" customWidth="1"/>
    <col min="87" max="88" width="0" hidden="1" customWidth="1"/>
    <col min="89" max="89" width="14.875" hidden="1" customWidth="1"/>
    <col min="90" max="90" width="36.125" style="148" hidden="1" customWidth="1"/>
    <col min="91" max="99" width="0" hidden="1" customWidth="1"/>
  </cols>
  <sheetData>
    <row r="1" spans="1:262" s="1" customFormat="1" ht="14.25" thickBot="1">
      <c r="A1" s="26"/>
      <c r="B1" s="21"/>
      <c r="C1" s="20"/>
      <c r="D1" s="21"/>
      <c r="E1" s="401" t="s">
        <v>0</v>
      </c>
      <c r="F1" s="401"/>
      <c r="G1" s="401"/>
      <c r="H1" s="401"/>
      <c r="I1" s="401"/>
      <c r="J1" s="401"/>
      <c r="K1" s="402"/>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6"/>
      <c r="BZ1" s="29"/>
      <c r="CA1" s="29"/>
      <c r="CB1" s="30"/>
      <c r="CH1" s="150"/>
      <c r="CL1" s="145"/>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403" t="s">
        <v>41</v>
      </c>
      <c r="B2" s="404"/>
      <c r="C2" s="404"/>
      <c r="D2" s="405"/>
      <c r="E2" s="405"/>
      <c r="F2" s="405"/>
      <c r="G2" s="405"/>
      <c r="H2" s="405"/>
      <c r="I2" s="405"/>
      <c r="J2" s="406"/>
      <c r="K2" s="410" t="s">
        <v>15</v>
      </c>
      <c r="L2" s="399"/>
      <c r="M2" s="390"/>
      <c r="N2" s="390"/>
      <c r="O2" s="390"/>
      <c r="P2" s="390"/>
      <c r="Q2" s="390"/>
      <c r="R2" s="390"/>
      <c r="S2" s="390"/>
      <c r="T2" s="390"/>
      <c r="U2" s="390"/>
      <c r="V2" s="390"/>
      <c r="W2" s="390"/>
      <c r="X2" s="390"/>
      <c r="Y2" s="390"/>
      <c r="Z2" s="390"/>
      <c r="AA2" s="390"/>
      <c r="AB2" s="390"/>
      <c r="AC2" s="390"/>
      <c r="AD2" s="390"/>
      <c r="AE2" s="390"/>
      <c r="AF2" s="390"/>
      <c r="AG2" s="390"/>
      <c r="AH2" s="390"/>
      <c r="AI2" s="390"/>
      <c r="AJ2" s="397"/>
      <c r="AK2" s="399"/>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2"/>
      <c r="BJ2" s="394" t="s">
        <v>80</v>
      </c>
      <c r="BK2" s="395"/>
      <c r="BL2" s="395"/>
      <c r="BM2" s="396"/>
      <c r="BN2" s="366" t="s">
        <v>81</v>
      </c>
      <c r="BO2" s="367"/>
      <c r="BP2" s="367"/>
      <c r="BQ2" s="368"/>
      <c r="BR2" s="369" t="s">
        <v>82</v>
      </c>
      <c r="BS2" s="370"/>
      <c r="BT2" s="370"/>
      <c r="BU2" s="371"/>
      <c r="BV2" s="181"/>
      <c r="BW2" s="182"/>
      <c r="BX2" s="182"/>
      <c r="BY2" s="273"/>
      <c r="BZ2" s="182"/>
      <c r="CA2" s="182"/>
      <c r="CB2" s="273"/>
      <c r="CC2" s="4"/>
      <c r="CD2" s="4"/>
      <c r="CE2" s="4"/>
      <c r="CF2" s="4"/>
      <c r="CG2" s="4"/>
      <c r="CH2" s="151"/>
      <c r="CI2" s="4"/>
      <c r="CJ2" s="4"/>
      <c r="CK2" s="4"/>
      <c r="CL2" s="146"/>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407"/>
      <c r="B3" s="408"/>
      <c r="C3" s="408"/>
      <c r="D3" s="408"/>
      <c r="E3" s="408"/>
      <c r="F3" s="408"/>
      <c r="G3" s="408"/>
      <c r="H3" s="408"/>
      <c r="I3" s="408"/>
      <c r="J3" s="409"/>
      <c r="K3" s="411"/>
      <c r="L3" s="400"/>
      <c r="M3" s="391"/>
      <c r="N3" s="391"/>
      <c r="O3" s="391"/>
      <c r="P3" s="391"/>
      <c r="Q3" s="391"/>
      <c r="R3" s="391"/>
      <c r="S3" s="391"/>
      <c r="T3" s="391"/>
      <c r="U3" s="391"/>
      <c r="V3" s="391"/>
      <c r="W3" s="391"/>
      <c r="X3" s="391"/>
      <c r="Y3" s="391"/>
      <c r="Z3" s="391"/>
      <c r="AA3" s="391"/>
      <c r="AB3" s="391"/>
      <c r="AC3" s="391"/>
      <c r="AD3" s="391"/>
      <c r="AE3" s="391"/>
      <c r="AF3" s="391"/>
      <c r="AG3" s="391"/>
      <c r="AH3" s="391"/>
      <c r="AI3" s="391"/>
      <c r="AJ3" s="398"/>
      <c r="AK3" s="400"/>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3"/>
      <c r="BJ3" s="372" t="s">
        <v>134</v>
      </c>
      <c r="BK3" s="375" t="s">
        <v>120</v>
      </c>
      <c r="BL3" s="375" t="s">
        <v>121</v>
      </c>
      <c r="BM3" s="378" t="s">
        <v>123</v>
      </c>
      <c r="BN3" s="381" t="str">
        <f>BJ3</f>
        <v>よくある</v>
      </c>
      <c r="BO3" s="384" t="str">
        <f t="shared" ref="BO3:BQ3" si="0">BK3</f>
        <v>ときどきある</v>
      </c>
      <c r="BP3" s="384" t="str">
        <f t="shared" si="0"/>
        <v>あまりない</v>
      </c>
      <c r="BQ3" s="387" t="str">
        <f t="shared" si="0"/>
        <v>ない</v>
      </c>
      <c r="BR3" s="353" t="str">
        <f>BJ3</f>
        <v>よくある</v>
      </c>
      <c r="BS3" s="356" t="str">
        <f t="shared" ref="BS3:BU3" si="1">BK3</f>
        <v>ときどきある</v>
      </c>
      <c r="BT3" s="356" t="str">
        <f t="shared" si="1"/>
        <v>あまりない</v>
      </c>
      <c r="BU3" s="359" t="str">
        <f t="shared" si="1"/>
        <v>ない</v>
      </c>
      <c r="BV3" s="116"/>
      <c r="BW3" s="114"/>
      <c r="BX3" s="115"/>
      <c r="BY3" s="277"/>
      <c r="BZ3" s="68"/>
      <c r="CA3" s="31"/>
      <c r="CB3" s="32"/>
      <c r="CC3" s="4"/>
      <c r="CD3" s="4"/>
      <c r="CE3" s="4"/>
      <c r="CF3" s="4"/>
      <c r="CG3" s="4"/>
      <c r="CH3" s="151" t="s">
        <v>88</v>
      </c>
      <c r="CI3" s="4">
        <v>6</v>
      </c>
      <c r="CJ3" s="4" t="s">
        <v>97</v>
      </c>
      <c r="CK3" s="4" t="s">
        <v>90</v>
      </c>
      <c r="CL3" s="146" t="s">
        <v>91</v>
      </c>
      <c r="CM3" s="4" t="s">
        <v>92</v>
      </c>
      <c r="CN3" s="4" t="s">
        <v>93</v>
      </c>
      <c r="CO3" s="4" t="s">
        <v>94</v>
      </c>
      <c r="CP3" s="4" t="s">
        <v>95</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35"/>
      <c r="E4" s="38" t="s">
        <v>1</v>
      </c>
      <c r="F4" s="35"/>
      <c r="G4" s="38" t="s">
        <v>2</v>
      </c>
      <c r="H4" s="274"/>
      <c r="I4" s="274"/>
      <c r="J4" s="275"/>
      <c r="K4" s="33" t="s">
        <v>3</v>
      </c>
      <c r="L4" s="290"/>
      <c r="M4" s="291"/>
      <c r="N4" s="291"/>
      <c r="O4" s="291"/>
      <c r="P4" s="291"/>
      <c r="Q4" s="291"/>
      <c r="R4" s="291"/>
      <c r="S4" s="291"/>
      <c r="T4" s="291"/>
      <c r="U4" s="291"/>
      <c r="V4" s="291"/>
      <c r="W4" s="291"/>
      <c r="X4" s="291"/>
      <c r="Y4" s="291"/>
      <c r="Z4" s="291"/>
      <c r="AA4" s="291"/>
      <c r="AB4" s="291"/>
      <c r="AC4" s="291"/>
      <c r="AD4" s="291"/>
      <c r="AE4" s="291"/>
      <c r="AF4" s="291"/>
      <c r="AG4" s="291"/>
      <c r="AH4" s="291"/>
      <c r="AI4" s="291"/>
      <c r="AJ4" s="292"/>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373"/>
      <c r="BK4" s="376"/>
      <c r="BL4" s="376"/>
      <c r="BM4" s="379"/>
      <c r="BN4" s="382"/>
      <c r="BO4" s="385"/>
      <c r="BP4" s="385"/>
      <c r="BQ4" s="388"/>
      <c r="BR4" s="354"/>
      <c r="BS4" s="357"/>
      <c r="BT4" s="357"/>
      <c r="BU4" s="360"/>
      <c r="BV4" s="362" t="s">
        <v>4</v>
      </c>
      <c r="BW4" s="364" t="s">
        <v>39</v>
      </c>
      <c r="BX4" s="342" t="s">
        <v>5</v>
      </c>
      <c r="BY4" s="344" t="s">
        <v>6</v>
      </c>
      <c r="BZ4" s="346" t="s">
        <v>7</v>
      </c>
      <c r="CA4" s="348" t="s">
        <v>8</v>
      </c>
      <c r="CB4" s="350" t="s">
        <v>9</v>
      </c>
      <c r="CC4" s="67"/>
      <c r="CD4" s="4"/>
      <c r="CE4" s="4"/>
      <c r="CF4" s="4"/>
      <c r="CG4" s="4"/>
      <c r="CH4" s="151" t="s">
        <v>89</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52"/>
      <c r="JB4" s="4"/>
    </row>
    <row r="5" spans="1:262" s="1" customFormat="1" ht="32.25" customHeight="1" thickBot="1">
      <c r="A5" s="117"/>
      <c r="B5" s="121"/>
      <c r="C5" s="119"/>
      <c r="D5" s="35"/>
      <c r="E5" s="38" t="s">
        <v>10</v>
      </c>
      <c r="F5" s="35"/>
      <c r="G5" s="38" t="s">
        <v>11</v>
      </c>
      <c r="H5" s="337" t="s">
        <v>12</v>
      </c>
      <c r="I5" s="337"/>
      <c r="J5" s="338"/>
      <c r="K5" s="34" t="s">
        <v>13</v>
      </c>
      <c r="L5" s="293">
        <f>COUNTIF($L$4:L4,L4)</f>
        <v>0</v>
      </c>
      <c r="M5" s="294">
        <f>COUNTIF($L$4:M4,M4)</f>
        <v>0</v>
      </c>
      <c r="N5" s="294">
        <f>COUNTIF($L$4:N4,N4)</f>
        <v>0</v>
      </c>
      <c r="O5" s="294">
        <f>COUNTIF($L$4:O4,O4)</f>
        <v>0</v>
      </c>
      <c r="P5" s="294">
        <f>COUNTIF($L$4:P4,P4)</f>
        <v>0</v>
      </c>
      <c r="Q5" s="294">
        <f>COUNTIF($L$4:Q4,Q4)</f>
        <v>0</v>
      </c>
      <c r="R5" s="294">
        <f>COUNTIF($L$4:R4,R4)</f>
        <v>0</v>
      </c>
      <c r="S5" s="294">
        <f>COUNTIF($L$4:S4,S4)</f>
        <v>0</v>
      </c>
      <c r="T5" s="294">
        <f>COUNTIF($L$4:T4,T4)</f>
        <v>0</v>
      </c>
      <c r="U5" s="294">
        <f>COUNTIF($L$4:U4,U4)</f>
        <v>0</v>
      </c>
      <c r="V5" s="294">
        <f>COUNTIF($L$4:V4,V4)</f>
        <v>0</v>
      </c>
      <c r="W5" s="294">
        <f>COUNTIF($L$4:W4,W4)</f>
        <v>0</v>
      </c>
      <c r="X5" s="294">
        <f>COUNTIF($L$4:X4,X4)</f>
        <v>0</v>
      </c>
      <c r="Y5" s="294">
        <f>COUNTIF($L$4:Y4,Y4)</f>
        <v>0</v>
      </c>
      <c r="Z5" s="294">
        <f>COUNTIF($L$4:Z4,Z4)</f>
        <v>0</v>
      </c>
      <c r="AA5" s="294">
        <f>COUNTIF($L$4:AA4,AA4)</f>
        <v>0</v>
      </c>
      <c r="AB5" s="294">
        <f>COUNTIF($L$4:AB4,AB4)</f>
        <v>0</v>
      </c>
      <c r="AC5" s="294">
        <f>COUNTIF($L$4:AC4,AC4)</f>
        <v>0</v>
      </c>
      <c r="AD5" s="294">
        <f>COUNTIF($L$4:AD4,AD4)</f>
        <v>0</v>
      </c>
      <c r="AE5" s="294">
        <f>COUNTIF($L$4:AE4,AE4)</f>
        <v>0</v>
      </c>
      <c r="AF5" s="294">
        <f>COUNTIF($L$4:AF4,AF4)</f>
        <v>0</v>
      </c>
      <c r="AG5" s="294">
        <f>COUNTIF($L$4:AG4,AG4)</f>
        <v>0</v>
      </c>
      <c r="AH5" s="294">
        <f>COUNTIF($L$4:AH4,AH4)</f>
        <v>0</v>
      </c>
      <c r="AI5" s="294">
        <f>COUNTIF($L$4:AI4,AI4)</f>
        <v>0</v>
      </c>
      <c r="AJ5" s="295">
        <f>COUNTIF($L$4:AJ4,AJ4)</f>
        <v>0</v>
      </c>
      <c r="AK5" s="286">
        <f>COUNTIF($L$4:AK4,AK4)</f>
        <v>0</v>
      </c>
      <c r="AL5" s="287">
        <f>COUNTIF($L$4:AL4,AL4)</f>
        <v>0</v>
      </c>
      <c r="AM5" s="287">
        <f>COUNTIF($L$4:AM4,AM4)</f>
        <v>0</v>
      </c>
      <c r="AN5" s="287">
        <f>COUNTIF($L$4:AN4,AN4)</f>
        <v>0</v>
      </c>
      <c r="AO5" s="287">
        <f>COUNTIF($L$4:AO4,AO4)</f>
        <v>0</v>
      </c>
      <c r="AP5" s="287">
        <f>COUNTIF($L$4:AP4,AP4)</f>
        <v>0</v>
      </c>
      <c r="AQ5" s="287">
        <f>COUNTIF($L$4:AQ4,AQ4)</f>
        <v>0</v>
      </c>
      <c r="AR5" s="287">
        <f>COUNTIF($L$4:AR4,AR4)</f>
        <v>0</v>
      </c>
      <c r="AS5" s="287">
        <f>COUNTIF($L$4:AS4,AS4)</f>
        <v>0</v>
      </c>
      <c r="AT5" s="287">
        <f>COUNTIF($L$4:AT4,AT4)</f>
        <v>0</v>
      </c>
      <c r="AU5" s="287">
        <f>COUNTIF($L$4:AU4,AU4)</f>
        <v>0</v>
      </c>
      <c r="AV5" s="287">
        <f>COUNTIF($L$4:AV4,AV4)</f>
        <v>0</v>
      </c>
      <c r="AW5" s="287">
        <f>COUNTIF($L$4:AW4,AW4)</f>
        <v>0</v>
      </c>
      <c r="AX5" s="287">
        <f>COUNTIF($L$4:AX4,AX4)</f>
        <v>0</v>
      </c>
      <c r="AY5" s="287">
        <f>COUNTIF($L$4:AY4,AY4)</f>
        <v>0</v>
      </c>
      <c r="AZ5" s="287">
        <f>COUNTIF($L$4:AZ4,AZ4)</f>
        <v>0</v>
      </c>
      <c r="BA5" s="287">
        <f>COUNTIF($L$4:BA4,BA4)</f>
        <v>0</v>
      </c>
      <c r="BB5" s="287">
        <f>COUNTIF($L$4:BB4,BB4)</f>
        <v>0</v>
      </c>
      <c r="BC5" s="287">
        <f>COUNTIF($L$4:BC4,BC4)</f>
        <v>0</v>
      </c>
      <c r="BD5" s="287">
        <f>COUNTIF($L$4:BD4,BD4)</f>
        <v>0</v>
      </c>
      <c r="BE5" s="287">
        <f>COUNTIF($L$4:BE4,BE4)</f>
        <v>0</v>
      </c>
      <c r="BF5" s="287">
        <f>COUNTIF($L$4:BF4,BF4)</f>
        <v>0</v>
      </c>
      <c r="BG5" s="287">
        <f>COUNTIF($L$4:BG4,BG4)</f>
        <v>0</v>
      </c>
      <c r="BH5" s="287">
        <f>COUNTIF($L$4:BH4,BH4)</f>
        <v>0</v>
      </c>
      <c r="BI5" s="289">
        <f>COUNTIF($L$4:BI4,BI4)</f>
        <v>0</v>
      </c>
      <c r="BJ5" s="374"/>
      <c r="BK5" s="377"/>
      <c r="BL5" s="377"/>
      <c r="BM5" s="380"/>
      <c r="BN5" s="383"/>
      <c r="BO5" s="386"/>
      <c r="BP5" s="386"/>
      <c r="BQ5" s="389"/>
      <c r="BR5" s="355"/>
      <c r="BS5" s="358"/>
      <c r="BT5" s="358"/>
      <c r="BU5" s="361"/>
      <c r="BV5" s="363"/>
      <c r="BW5" s="365"/>
      <c r="BX5" s="343"/>
      <c r="BY5" s="345"/>
      <c r="BZ5" s="347"/>
      <c r="CA5" s="349"/>
      <c r="CB5" s="351"/>
      <c r="CC5" s="67"/>
      <c r="CD5" s="4"/>
      <c r="CE5" s="250" t="str">
        <f>BJ3&amp;CHAR(10)&amp;BK3&amp;CHAR(10)&amp;"合計"</f>
        <v>よくある
ときどきある
合計</v>
      </c>
      <c r="CF5" s="149" t="s">
        <v>133</v>
      </c>
      <c r="CG5" s="149" t="s">
        <v>132</v>
      </c>
      <c r="CH5" s="161" t="s">
        <v>98</v>
      </c>
      <c r="CI5" s="160" t="s">
        <v>77</v>
      </c>
      <c r="CJ5" s="160" t="s">
        <v>96</v>
      </c>
      <c r="CK5" s="160" t="s">
        <v>103</v>
      </c>
      <c r="CL5" s="162" t="s">
        <v>99</v>
      </c>
      <c r="CM5" s="163" t="str">
        <f>BJ3</f>
        <v>よくある</v>
      </c>
      <c r="CN5" s="163" t="str">
        <f t="shared" ref="CN5:CP5" si="4">BK3</f>
        <v>ときどきある</v>
      </c>
      <c r="CO5" s="163" t="str">
        <f t="shared" si="4"/>
        <v>あまりない</v>
      </c>
      <c r="CP5" s="163" t="str">
        <f t="shared" si="4"/>
        <v>ない</v>
      </c>
      <c r="CQ5" s="163" t="str">
        <f>BN3</f>
        <v>よくある</v>
      </c>
      <c r="CR5" s="163" t="str">
        <f t="shared" ref="CR5" si="5">BO3</f>
        <v>ときどきある</v>
      </c>
      <c r="CS5" s="163" t="str">
        <f t="shared" ref="CS5" si="6">BP3</f>
        <v>あまりない</v>
      </c>
      <c r="CT5" s="163" t="str">
        <f t="shared" ref="CT5" si="7">BQ3</f>
        <v>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52"/>
      <c r="JB5" s="4"/>
    </row>
    <row r="6" spans="1:262" s="1" customFormat="1" ht="39" customHeight="1">
      <c r="A6" s="123">
        <v>1</v>
      </c>
      <c r="B6" s="124" t="s">
        <v>16</v>
      </c>
      <c r="C6" s="125">
        <v>1</v>
      </c>
      <c r="D6" s="339" t="s">
        <v>70</v>
      </c>
      <c r="E6" s="340"/>
      <c r="F6" s="340"/>
      <c r="G6" s="340"/>
      <c r="H6" s="340"/>
      <c r="I6" s="340"/>
      <c r="J6" s="340"/>
      <c r="K6" s="341"/>
      <c r="L6" s="131"/>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8">IF(ISNUMBER($C6),COUNTIF($L6:$BI6,BK$1),"")</f>
        <v>0</v>
      </c>
      <c r="BL6" s="73">
        <f t="shared" si="8"/>
        <v>0</v>
      </c>
      <c r="BM6" s="74">
        <f t="shared" si="8"/>
        <v>0</v>
      </c>
      <c r="BN6" s="75">
        <f>IF(ISNUMBER($C6),COUNTIFS($L6:$BI6,BJ$1,$L$4:$BI$4,1),"")</f>
        <v>0</v>
      </c>
      <c r="BO6" s="76">
        <f t="shared" ref="BO6:BQ21" si="9">IF(ISNUMBER($C6),COUNTIFS($L6:$BI6,BK$1,$L$4:$BI$4,1),"")</f>
        <v>0</v>
      </c>
      <c r="BP6" s="76">
        <f t="shared" si="9"/>
        <v>0</v>
      </c>
      <c r="BQ6" s="77">
        <f t="shared" si="9"/>
        <v>0</v>
      </c>
      <c r="BR6" s="95">
        <f>IF(ISNUMBER($C6),COUNTIFS($L6:$BI6,BN$1,$L$4:$BI$4,2),"")</f>
        <v>0</v>
      </c>
      <c r="BS6" s="96">
        <f t="shared" ref="BS6:BU6" si="10">IF(ISNUMBER($C6),COUNTIFS($L6:$BI6,BO$1,$L$4:$BI$4,2),"")</f>
        <v>0</v>
      </c>
      <c r="BT6" s="96">
        <f t="shared" si="10"/>
        <v>0</v>
      </c>
      <c r="BU6" s="97">
        <f t="shared" si="10"/>
        <v>0</v>
      </c>
      <c r="BV6" s="143">
        <f t="shared" ref="BV6:BV37" si="11">SUM(L6:BI6)</f>
        <v>0</v>
      </c>
      <c r="BW6" s="132" t="str">
        <f>IFERROR(AVERAGE(L6:BI6),"")</f>
        <v/>
      </c>
      <c r="BX6" s="133" t="str">
        <f>IFERROR(AVERAGEIF($L$4:$BI$4,1,$L6:$BI6),"")</f>
        <v/>
      </c>
      <c r="BY6" s="278" t="str">
        <f>IFERROR(AVERAGEIF($L$4:$BI$4,2,$L6:$BI6),"")</f>
        <v/>
      </c>
      <c r="BZ6" s="134"/>
      <c r="CA6" s="135"/>
      <c r="CB6" s="136" t="str">
        <f t="shared" ref="CB6:CB38" si="12">IFERROR(AVERAGE(BZ6,CA6),"")</f>
        <v/>
      </c>
      <c r="CC6" s="4"/>
      <c r="CD6" s="4">
        <f>C6</f>
        <v>1</v>
      </c>
      <c r="CE6" s="4">
        <f>IF(ISNUMBER(C6),SUM(BJ6:BK6),"")</f>
        <v>0</v>
      </c>
      <c r="CF6" s="4">
        <f>IF(CE6="","",_xlfn.RANK.EQ(CE6,$CE$6:$CE$37,0)+COUNTIFS($CE$6:$CE$37,CE6,$BJ$6:$BJ$37,"&gt;"&amp;BJ6))</f>
        <v>1</v>
      </c>
      <c r="CG6" s="4">
        <f t="shared" ref="CG6:CG37" ca="1" si="13">IF(ISNUMBER(CE6),_xlfn.RANK.EQ(CE6,ある,0)+COUNTIFS(ある,CE6,よくある,"&gt;"&amp;BJ6)+COUNTIFS(ある,CE6,よくある,BJ6,ない,"&lt;"&amp;BM6)+COUNTIFS(ある,CE6,よくある,BJ6,ない,BM6,番号,"&lt;"&amp;C6),"")</f>
        <v>1</v>
      </c>
      <c r="CH6" s="159">
        <v>1</v>
      </c>
      <c r="CI6" s="157">
        <f t="shared" ref="CI6:CI37" si="14">SMALL($CF$6:$CF$37,CH6)</f>
        <v>1</v>
      </c>
      <c r="CJ6" s="157">
        <f t="shared" ref="CJ6:CP15" ca="1" si="15">IFERROR(INDEX(INDIRECT(CJ$4),MATCH($CH6,強制順位,0),1),"")</f>
        <v>1</v>
      </c>
      <c r="CK6" s="157" t="str">
        <f t="shared" ca="1" si="15"/>
        <v>したいこと</v>
      </c>
      <c r="CL6" s="158" t="str">
        <f t="shared" ca="1" si="15"/>
        <v>　新しい本を自分が先に読みたいと言って、ＡさんとＢさんがもめている。</v>
      </c>
      <c r="CM6" s="157">
        <f t="shared" ca="1" si="15"/>
        <v>0</v>
      </c>
      <c r="CN6" s="157">
        <f t="shared" ca="1" si="15"/>
        <v>0</v>
      </c>
      <c r="CO6" s="157">
        <f t="shared" ca="1" si="15"/>
        <v>0</v>
      </c>
      <c r="CP6" s="157">
        <f t="shared" ca="1" si="15"/>
        <v>0</v>
      </c>
      <c r="CQ6" s="244" t="str">
        <f ca="1">IFERROR(CM6/SUM($CM6:$CP6),"")</f>
        <v/>
      </c>
      <c r="CR6" s="244" t="str">
        <f t="shared" ref="CR6:CT6" ca="1" si="16">IFERROR(CN6/SUM($CM6:$CP6),"")</f>
        <v/>
      </c>
      <c r="CS6" s="244" t="str">
        <f t="shared" ca="1" si="16"/>
        <v/>
      </c>
      <c r="CT6" s="244" t="str">
        <f t="shared" ca="1" si="16"/>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6">
        <v>1</v>
      </c>
      <c r="B7" s="127" t="s">
        <v>16</v>
      </c>
      <c r="C7" s="128">
        <v>2</v>
      </c>
      <c r="D7" s="332" t="s">
        <v>48</v>
      </c>
      <c r="E7" s="333"/>
      <c r="F7" s="333"/>
      <c r="G7" s="333"/>
      <c r="H7" s="333"/>
      <c r="I7" s="333"/>
      <c r="J7" s="333"/>
      <c r="K7" s="334"/>
      <c r="L7" s="137"/>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37" si="17">IF(ISNUMBER($C7),COUNTIF($L7:$BI7,BJ$1),"")</f>
        <v>0</v>
      </c>
      <c r="BK7" s="79">
        <f t="shared" si="8"/>
        <v>0</v>
      </c>
      <c r="BL7" s="79">
        <f t="shared" si="8"/>
        <v>0</v>
      </c>
      <c r="BM7" s="80">
        <f t="shared" si="8"/>
        <v>0</v>
      </c>
      <c r="BN7" s="81">
        <f t="shared" ref="BN7:BQ37" si="18">IF(ISNUMBER($C7),COUNTIFS($L7:$BI7,BJ$1,$L$4:$BI$4,1),"")</f>
        <v>0</v>
      </c>
      <c r="BO7" s="82">
        <f t="shared" si="9"/>
        <v>0</v>
      </c>
      <c r="BP7" s="82">
        <f t="shared" si="9"/>
        <v>0</v>
      </c>
      <c r="BQ7" s="83">
        <f t="shared" si="9"/>
        <v>0</v>
      </c>
      <c r="BR7" s="98">
        <f t="shared" ref="BR7:BR37" si="19">IF(ISNUMBER($C7),COUNTIFS($L7:$BI7,BN$1,$L$4:$BI$4,2),"")</f>
        <v>0</v>
      </c>
      <c r="BS7" s="99">
        <f t="shared" ref="BS7:BS37" si="20">IF(ISNUMBER($C7),COUNTIFS($L7:$BI7,BO$1,$L$4:$BI$4,2),"")</f>
        <v>0</v>
      </c>
      <c r="BT7" s="99">
        <f t="shared" ref="BT7:BT37" si="21">IF(ISNUMBER($C7),COUNTIFS($L7:$BI7,BP$1,$L$4:$BI$4,2),"")</f>
        <v>0</v>
      </c>
      <c r="BU7" s="100">
        <f t="shared" ref="BU7:BU37" si="22">IF(ISNUMBER($C7),COUNTIFS($L7:$BI7,BQ$1,$L$4:$BI$4,2),"")</f>
        <v>0</v>
      </c>
      <c r="BV7" s="144">
        <f t="shared" si="11"/>
        <v>0</v>
      </c>
      <c r="BW7" s="138" t="str">
        <f t="shared" ref="BW7:BW37" si="23">IFERROR(AVERAGE(L7:BI7),"")</f>
        <v/>
      </c>
      <c r="BX7" s="139" t="str">
        <f t="shared" ref="BX7:BX38" si="24">IFERROR(AVERAGEIF($L$4:$BI$4,1,$L7:$BI7),"")</f>
        <v/>
      </c>
      <c r="BY7" s="279" t="str">
        <f t="shared" ref="BY7:BY38" si="25">IFERROR(AVERAGEIF($L$4:$BI$4,2,$L7:$BI7),"")</f>
        <v/>
      </c>
      <c r="BZ7" s="140"/>
      <c r="CA7" s="141"/>
      <c r="CB7" s="142" t="str">
        <f t="shared" si="12"/>
        <v/>
      </c>
      <c r="CC7" s="4"/>
      <c r="CD7" s="4">
        <f t="shared" ref="CD7:CD37" si="26">C7</f>
        <v>2</v>
      </c>
      <c r="CE7" s="4">
        <f t="shared" ref="CE7:CE37" si="27">IF(ISNUMBER(C7),SUM(BJ7:BK7),"")</f>
        <v>0</v>
      </c>
      <c r="CF7" s="4">
        <f t="shared" ref="CF7:CF37" si="28">IF(CE7="","",_xlfn.RANK.EQ(CE7,$CE$6:$CE$37,0)+COUNTIFS($CE$6:$CE$37,CE7,$BJ$6:$BJ$37,"&gt;"&amp;BJ7))</f>
        <v>1</v>
      </c>
      <c r="CG7" s="4">
        <f t="shared" ca="1" si="13"/>
        <v>2</v>
      </c>
      <c r="CH7" s="159">
        <v>2</v>
      </c>
      <c r="CI7" s="157">
        <f t="shared" si="14"/>
        <v>1</v>
      </c>
      <c r="CJ7" s="157">
        <f t="shared" ca="1" si="15"/>
        <v>2</v>
      </c>
      <c r="CK7" s="157" t="str">
        <f t="shared" ca="1" si="15"/>
        <v>したいこと</v>
      </c>
      <c r="CL7" s="158" t="str">
        <f t="shared" ca="1" si="15"/>
        <v>　グループ活動のとき、自分がリーダーをしたいと言って、ＡさんとＢさんがもめている。</v>
      </c>
      <c r="CM7" s="157">
        <f t="shared" ca="1" si="15"/>
        <v>0</v>
      </c>
      <c r="CN7" s="157">
        <f t="shared" ca="1" si="15"/>
        <v>0</v>
      </c>
      <c r="CO7" s="157">
        <f t="shared" ca="1" si="15"/>
        <v>0</v>
      </c>
      <c r="CP7" s="157">
        <f t="shared" ca="1" si="15"/>
        <v>0</v>
      </c>
      <c r="CQ7" s="244" t="str">
        <f t="shared" ref="CQ7:CQ37" ca="1" si="29">IFERROR(CM7/SUM($CM7:$CP7),"")</f>
        <v/>
      </c>
      <c r="CR7" s="244" t="str">
        <f t="shared" ref="CR7:CR37" ca="1" si="30">IFERROR(CN7/SUM($CM7:$CP7),"")</f>
        <v/>
      </c>
      <c r="CS7" s="244" t="str">
        <f t="shared" ref="CS7:CS37" ca="1" si="31">IFERROR(CO7/SUM($CM7:$CP7),"")</f>
        <v/>
      </c>
      <c r="CT7" s="244" t="str">
        <f t="shared" ref="CT7:CT37" ca="1" si="32">IFERROR(CP7/SUM($CM7:$CP7),"")</f>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6">
        <v>1</v>
      </c>
      <c r="B8" s="127" t="s">
        <v>16</v>
      </c>
      <c r="C8" s="128">
        <v>3</v>
      </c>
      <c r="D8" s="332" t="s">
        <v>73</v>
      </c>
      <c r="E8" s="333"/>
      <c r="F8" s="333"/>
      <c r="G8" s="333"/>
      <c r="H8" s="333"/>
      <c r="I8" s="333"/>
      <c r="J8" s="333"/>
      <c r="K8" s="334"/>
      <c r="L8" s="137"/>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7"/>
        <v>0</v>
      </c>
      <c r="BK8" s="79">
        <f t="shared" si="8"/>
        <v>0</v>
      </c>
      <c r="BL8" s="79">
        <f t="shared" si="8"/>
        <v>0</v>
      </c>
      <c r="BM8" s="80">
        <f t="shared" si="8"/>
        <v>0</v>
      </c>
      <c r="BN8" s="81">
        <f t="shared" si="18"/>
        <v>0</v>
      </c>
      <c r="BO8" s="82">
        <f t="shared" si="9"/>
        <v>0</v>
      </c>
      <c r="BP8" s="82">
        <f t="shared" si="9"/>
        <v>0</v>
      </c>
      <c r="BQ8" s="83">
        <f t="shared" si="9"/>
        <v>0</v>
      </c>
      <c r="BR8" s="98">
        <f t="shared" si="19"/>
        <v>0</v>
      </c>
      <c r="BS8" s="99">
        <f t="shared" si="20"/>
        <v>0</v>
      </c>
      <c r="BT8" s="99">
        <f t="shared" si="21"/>
        <v>0</v>
      </c>
      <c r="BU8" s="100">
        <f t="shared" si="22"/>
        <v>0</v>
      </c>
      <c r="BV8" s="144">
        <f t="shared" si="11"/>
        <v>0</v>
      </c>
      <c r="BW8" s="138" t="str">
        <f t="shared" si="23"/>
        <v/>
      </c>
      <c r="BX8" s="139" t="str">
        <f t="shared" si="24"/>
        <v/>
      </c>
      <c r="BY8" s="279" t="str">
        <f t="shared" si="25"/>
        <v/>
      </c>
      <c r="BZ8" s="140"/>
      <c r="CA8" s="141"/>
      <c r="CB8" s="142" t="str">
        <f t="shared" si="12"/>
        <v/>
      </c>
      <c r="CC8" s="4"/>
      <c r="CD8" s="4">
        <f t="shared" si="26"/>
        <v>3</v>
      </c>
      <c r="CE8" s="4">
        <f t="shared" si="27"/>
        <v>0</v>
      </c>
      <c r="CF8" s="4">
        <f t="shared" si="28"/>
        <v>1</v>
      </c>
      <c r="CG8" s="4">
        <f t="shared" ca="1" si="13"/>
        <v>3</v>
      </c>
      <c r="CH8" s="159">
        <v>3</v>
      </c>
      <c r="CI8" s="157">
        <f t="shared" si="14"/>
        <v>1</v>
      </c>
      <c r="CJ8" s="157">
        <f t="shared" ca="1" si="15"/>
        <v>3</v>
      </c>
      <c r="CK8" s="157" t="str">
        <f t="shared" ca="1" si="15"/>
        <v>したいこと</v>
      </c>
      <c r="CL8" s="158" t="str">
        <f t="shared" ca="1" si="15"/>
        <v>　掃除中、ＡさんがトイレットペーパーをＢさんより先に取りに行ったことでもめている。</v>
      </c>
      <c r="CM8" s="157">
        <f t="shared" ca="1" si="15"/>
        <v>0</v>
      </c>
      <c r="CN8" s="157">
        <f t="shared" ca="1" si="15"/>
        <v>0</v>
      </c>
      <c r="CO8" s="157">
        <f t="shared" ca="1" si="15"/>
        <v>0</v>
      </c>
      <c r="CP8" s="157">
        <f t="shared" ca="1" si="15"/>
        <v>0</v>
      </c>
      <c r="CQ8" s="244" t="str">
        <f t="shared" ca="1" si="29"/>
        <v/>
      </c>
      <c r="CR8" s="244" t="str">
        <f t="shared" ca="1" si="30"/>
        <v/>
      </c>
      <c r="CS8" s="244" t="str">
        <f t="shared" ca="1" si="31"/>
        <v/>
      </c>
      <c r="CT8" s="244" t="str">
        <f t="shared" ca="1" si="32"/>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6">
        <v>1</v>
      </c>
      <c r="B9" s="127" t="s">
        <v>16</v>
      </c>
      <c r="C9" s="128">
        <v>4</v>
      </c>
      <c r="D9" s="332" t="s">
        <v>58</v>
      </c>
      <c r="E9" s="333"/>
      <c r="F9" s="333"/>
      <c r="G9" s="333"/>
      <c r="H9" s="333"/>
      <c r="I9" s="333"/>
      <c r="J9" s="333"/>
      <c r="K9" s="334"/>
      <c r="L9" s="137"/>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7"/>
        <v>0</v>
      </c>
      <c r="BK9" s="79">
        <f t="shared" si="8"/>
        <v>0</v>
      </c>
      <c r="BL9" s="79">
        <f t="shared" si="8"/>
        <v>0</v>
      </c>
      <c r="BM9" s="80">
        <f t="shared" si="8"/>
        <v>0</v>
      </c>
      <c r="BN9" s="81">
        <f t="shared" si="18"/>
        <v>0</v>
      </c>
      <c r="BO9" s="82">
        <f t="shared" si="9"/>
        <v>0</v>
      </c>
      <c r="BP9" s="82">
        <f t="shared" si="9"/>
        <v>0</v>
      </c>
      <c r="BQ9" s="83">
        <f t="shared" si="9"/>
        <v>0</v>
      </c>
      <c r="BR9" s="98">
        <f t="shared" si="19"/>
        <v>0</v>
      </c>
      <c r="BS9" s="99">
        <f t="shared" si="20"/>
        <v>0</v>
      </c>
      <c r="BT9" s="99">
        <f t="shared" si="21"/>
        <v>0</v>
      </c>
      <c r="BU9" s="100">
        <f t="shared" si="22"/>
        <v>0</v>
      </c>
      <c r="BV9" s="144">
        <f t="shared" si="11"/>
        <v>0</v>
      </c>
      <c r="BW9" s="138" t="str">
        <f t="shared" si="23"/>
        <v/>
      </c>
      <c r="BX9" s="139" t="str">
        <f t="shared" si="24"/>
        <v/>
      </c>
      <c r="BY9" s="279" t="str">
        <f t="shared" si="25"/>
        <v/>
      </c>
      <c r="BZ9" s="140"/>
      <c r="CA9" s="141"/>
      <c r="CB9" s="142" t="str">
        <f t="shared" si="12"/>
        <v/>
      </c>
      <c r="CC9" s="4"/>
      <c r="CD9" s="4">
        <f t="shared" si="26"/>
        <v>4</v>
      </c>
      <c r="CE9" s="4">
        <f t="shared" si="27"/>
        <v>0</v>
      </c>
      <c r="CF9" s="4">
        <f t="shared" si="28"/>
        <v>1</v>
      </c>
      <c r="CG9" s="4">
        <f t="shared" ca="1" si="13"/>
        <v>4</v>
      </c>
      <c r="CH9" s="159">
        <v>4</v>
      </c>
      <c r="CI9" s="157">
        <f t="shared" si="14"/>
        <v>1</v>
      </c>
      <c r="CJ9" s="157">
        <f t="shared" ca="1" si="15"/>
        <v>4</v>
      </c>
      <c r="CK9" s="157" t="str">
        <f t="shared" ca="1" si="15"/>
        <v>したいこと</v>
      </c>
      <c r="CL9" s="158" t="str">
        <f t="shared" ca="1" si="15"/>
        <v>　特別教室のかぎを自分が取りに行きたいと言って、ＡさんとＢさんがもめている。</v>
      </c>
      <c r="CM9" s="157">
        <f t="shared" ca="1" si="15"/>
        <v>0</v>
      </c>
      <c r="CN9" s="157">
        <f t="shared" ca="1" si="15"/>
        <v>0</v>
      </c>
      <c r="CO9" s="157">
        <f t="shared" ca="1" si="15"/>
        <v>0</v>
      </c>
      <c r="CP9" s="157">
        <f t="shared" ca="1" si="15"/>
        <v>0</v>
      </c>
      <c r="CQ9" s="244" t="str">
        <f t="shared" ca="1" si="29"/>
        <v/>
      </c>
      <c r="CR9" s="244" t="str">
        <f t="shared" ca="1" si="30"/>
        <v/>
      </c>
      <c r="CS9" s="244" t="str">
        <f t="shared" ca="1" si="31"/>
        <v/>
      </c>
      <c r="CT9" s="244" t="str">
        <f t="shared" ca="1" si="32"/>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6">
        <v>1</v>
      </c>
      <c r="B10" s="127" t="s">
        <v>16</v>
      </c>
      <c r="C10" s="128">
        <v>5</v>
      </c>
      <c r="D10" s="332" t="s">
        <v>44</v>
      </c>
      <c r="E10" s="333"/>
      <c r="F10" s="333"/>
      <c r="G10" s="333"/>
      <c r="H10" s="333"/>
      <c r="I10" s="333"/>
      <c r="J10" s="333"/>
      <c r="K10" s="334"/>
      <c r="L10" s="137"/>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7"/>
        <v>0</v>
      </c>
      <c r="BK10" s="79">
        <f t="shared" si="8"/>
        <v>0</v>
      </c>
      <c r="BL10" s="79">
        <f t="shared" si="8"/>
        <v>0</v>
      </c>
      <c r="BM10" s="80">
        <f t="shared" si="8"/>
        <v>0</v>
      </c>
      <c r="BN10" s="81">
        <f t="shared" si="18"/>
        <v>0</v>
      </c>
      <c r="BO10" s="82">
        <f t="shared" si="9"/>
        <v>0</v>
      </c>
      <c r="BP10" s="82">
        <f t="shared" si="9"/>
        <v>0</v>
      </c>
      <c r="BQ10" s="83">
        <f t="shared" si="9"/>
        <v>0</v>
      </c>
      <c r="BR10" s="98">
        <f t="shared" si="19"/>
        <v>0</v>
      </c>
      <c r="BS10" s="99">
        <f t="shared" si="20"/>
        <v>0</v>
      </c>
      <c r="BT10" s="99">
        <f t="shared" si="21"/>
        <v>0</v>
      </c>
      <c r="BU10" s="100">
        <f t="shared" si="22"/>
        <v>0</v>
      </c>
      <c r="BV10" s="144">
        <f t="shared" si="11"/>
        <v>0</v>
      </c>
      <c r="BW10" s="138" t="str">
        <f t="shared" si="23"/>
        <v/>
      </c>
      <c r="BX10" s="139" t="str">
        <f t="shared" si="24"/>
        <v/>
      </c>
      <c r="BY10" s="279" t="str">
        <f t="shared" si="25"/>
        <v/>
      </c>
      <c r="BZ10" s="140"/>
      <c r="CA10" s="141"/>
      <c r="CB10" s="142" t="str">
        <f t="shared" si="12"/>
        <v/>
      </c>
      <c r="CC10" s="4"/>
      <c r="CD10" s="4">
        <f t="shared" si="26"/>
        <v>5</v>
      </c>
      <c r="CE10" s="4">
        <f t="shared" si="27"/>
        <v>0</v>
      </c>
      <c r="CF10" s="4">
        <f t="shared" si="28"/>
        <v>1</v>
      </c>
      <c r="CG10" s="4">
        <f t="shared" ca="1" si="13"/>
        <v>5</v>
      </c>
      <c r="CH10" s="159">
        <v>5</v>
      </c>
      <c r="CI10" s="157">
        <f t="shared" si="14"/>
        <v>1</v>
      </c>
      <c r="CJ10" s="157">
        <f t="shared" ca="1" si="15"/>
        <v>5</v>
      </c>
      <c r="CK10" s="157" t="str">
        <f t="shared" ca="1" si="15"/>
        <v>したいこと</v>
      </c>
      <c r="CL10" s="158" t="str">
        <f t="shared" ca="1" si="15"/>
        <v>　列に並ぶとき、自分が先だと言って、ＡさんとＢさんがもめている。</v>
      </c>
      <c r="CM10" s="157">
        <f t="shared" ca="1" si="15"/>
        <v>0</v>
      </c>
      <c r="CN10" s="157">
        <f t="shared" ca="1" si="15"/>
        <v>0</v>
      </c>
      <c r="CO10" s="157">
        <f t="shared" ca="1" si="15"/>
        <v>0</v>
      </c>
      <c r="CP10" s="157">
        <f t="shared" ca="1" si="15"/>
        <v>0</v>
      </c>
      <c r="CQ10" s="244" t="str">
        <f t="shared" ca="1" si="29"/>
        <v/>
      </c>
      <c r="CR10" s="244" t="str">
        <f t="shared" ca="1" si="30"/>
        <v/>
      </c>
      <c r="CS10" s="244" t="str">
        <f t="shared" ca="1" si="31"/>
        <v/>
      </c>
      <c r="CT10" s="244" t="str">
        <f t="shared" ca="1" si="32"/>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9">
        <v>2</v>
      </c>
      <c r="B11" s="127" t="s">
        <v>17</v>
      </c>
      <c r="C11" s="130">
        <v>6</v>
      </c>
      <c r="D11" s="332" t="s">
        <v>59</v>
      </c>
      <c r="E11" s="333"/>
      <c r="F11" s="333"/>
      <c r="G11" s="333"/>
      <c r="H11" s="333"/>
      <c r="I11" s="333"/>
      <c r="J11" s="333"/>
      <c r="K11" s="334"/>
      <c r="L11" s="137"/>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7"/>
        <v>0</v>
      </c>
      <c r="BK11" s="79">
        <f t="shared" si="8"/>
        <v>0</v>
      </c>
      <c r="BL11" s="79">
        <f t="shared" si="8"/>
        <v>0</v>
      </c>
      <c r="BM11" s="80">
        <f t="shared" si="8"/>
        <v>0</v>
      </c>
      <c r="BN11" s="81">
        <f t="shared" si="18"/>
        <v>0</v>
      </c>
      <c r="BO11" s="82">
        <f t="shared" si="9"/>
        <v>0</v>
      </c>
      <c r="BP11" s="82">
        <f t="shared" si="9"/>
        <v>0</v>
      </c>
      <c r="BQ11" s="83">
        <f t="shared" si="9"/>
        <v>0</v>
      </c>
      <c r="BR11" s="98">
        <f t="shared" si="19"/>
        <v>0</v>
      </c>
      <c r="BS11" s="99">
        <f t="shared" si="20"/>
        <v>0</v>
      </c>
      <c r="BT11" s="99">
        <f t="shared" si="21"/>
        <v>0</v>
      </c>
      <c r="BU11" s="100">
        <f t="shared" si="22"/>
        <v>0</v>
      </c>
      <c r="BV11" s="144">
        <f t="shared" si="11"/>
        <v>0</v>
      </c>
      <c r="BW11" s="138" t="str">
        <f t="shared" si="23"/>
        <v/>
      </c>
      <c r="BX11" s="139" t="str">
        <f t="shared" si="24"/>
        <v/>
      </c>
      <c r="BY11" s="279" t="str">
        <f t="shared" si="25"/>
        <v/>
      </c>
      <c r="BZ11" s="140"/>
      <c r="CA11" s="141"/>
      <c r="CB11" s="142" t="str">
        <f t="shared" si="12"/>
        <v/>
      </c>
      <c r="CC11" s="4"/>
      <c r="CD11" s="4">
        <f t="shared" si="26"/>
        <v>6</v>
      </c>
      <c r="CE11" s="4">
        <f t="shared" si="27"/>
        <v>0</v>
      </c>
      <c r="CF11" s="4">
        <f t="shared" si="28"/>
        <v>1</v>
      </c>
      <c r="CG11" s="4">
        <f t="shared" ca="1" si="13"/>
        <v>6</v>
      </c>
      <c r="CH11" s="159">
        <v>6</v>
      </c>
      <c r="CI11" s="157">
        <f t="shared" si="14"/>
        <v>1</v>
      </c>
      <c r="CJ11" s="157">
        <f t="shared" ca="1" si="15"/>
        <v>6</v>
      </c>
      <c r="CK11" s="157" t="str">
        <f t="shared" ca="1" si="15"/>
        <v>したくないこと</v>
      </c>
      <c r="CL11" s="158" t="str">
        <f t="shared" ca="1" si="15"/>
        <v>　ボール遊びをした後、ＡさんもＢさんもボールを片付けたくなくてもめている。</v>
      </c>
      <c r="CM11" s="157">
        <f t="shared" ca="1" si="15"/>
        <v>0</v>
      </c>
      <c r="CN11" s="157">
        <f t="shared" ca="1" si="15"/>
        <v>0</v>
      </c>
      <c r="CO11" s="157">
        <f t="shared" ca="1" si="15"/>
        <v>0</v>
      </c>
      <c r="CP11" s="157">
        <f t="shared" ca="1" si="15"/>
        <v>0</v>
      </c>
      <c r="CQ11" s="244" t="str">
        <f t="shared" ca="1" si="29"/>
        <v/>
      </c>
      <c r="CR11" s="244" t="str">
        <f t="shared" ca="1" si="30"/>
        <v/>
      </c>
      <c r="CS11" s="244" t="str">
        <f t="shared" ca="1" si="31"/>
        <v/>
      </c>
      <c r="CT11" s="244" t="str">
        <f t="shared" ca="1" si="32"/>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6">
        <v>2</v>
      </c>
      <c r="B12" s="127" t="s">
        <v>17</v>
      </c>
      <c r="C12" s="130">
        <v>7</v>
      </c>
      <c r="D12" s="332" t="s">
        <v>67</v>
      </c>
      <c r="E12" s="333"/>
      <c r="F12" s="333"/>
      <c r="G12" s="333"/>
      <c r="H12" s="333"/>
      <c r="I12" s="333"/>
      <c r="J12" s="333"/>
      <c r="K12" s="334"/>
      <c r="L12" s="137"/>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7"/>
        <v>0</v>
      </c>
      <c r="BK12" s="79">
        <f t="shared" si="8"/>
        <v>0</v>
      </c>
      <c r="BL12" s="79">
        <f t="shared" si="8"/>
        <v>0</v>
      </c>
      <c r="BM12" s="80">
        <f t="shared" si="8"/>
        <v>0</v>
      </c>
      <c r="BN12" s="81">
        <f t="shared" si="18"/>
        <v>0</v>
      </c>
      <c r="BO12" s="82">
        <f t="shared" si="9"/>
        <v>0</v>
      </c>
      <c r="BP12" s="82">
        <f t="shared" si="9"/>
        <v>0</v>
      </c>
      <c r="BQ12" s="83">
        <f t="shared" si="9"/>
        <v>0</v>
      </c>
      <c r="BR12" s="98">
        <f t="shared" si="19"/>
        <v>0</v>
      </c>
      <c r="BS12" s="99">
        <f t="shared" si="20"/>
        <v>0</v>
      </c>
      <c r="BT12" s="99">
        <f t="shared" si="21"/>
        <v>0</v>
      </c>
      <c r="BU12" s="100">
        <f t="shared" si="22"/>
        <v>0</v>
      </c>
      <c r="BV12" s="144">
        <f t="shared" si="11"/>
        <v>0</v>
      </c>
      <c r="BW12" s="138" t="str">
        <f t="shared" si="23"/>
        <v/>
      </c>
      <c r="BX12" s="139" t="str">
        <f t="shared" si="24"/>
        <v/>
      </c>
      <c r="BY12" s="279" t="str">
        <f t="shared" si="25"/>
        <v/>
      </c>
      <c r="BZ12" s="140"/>
      <c r="CA12" s="141"/>
      <c r="CB12" s="142" t="str">
        <f t="shared" si="12"/>
        <v/>
      </c>
      <c r="CC12" s="4"/>
      <c r="CD12" s="4">
        <f t="shared" si="26"/>
        <v>7</v>
      </c>
      <c r="CE12" s="4">
        <f t="shared" si="27"/>
        <v>0</v>
      </c>
      <c r="CF12" s="4">
        <f t="shared" si="28"/>
        <v>1</v>
      </c>
      <c r="CG12" s="4">
        <f t="shared" ca="1" si="13"/>
        <v>7</v>
      </c>
      <c r="CH12" s="159">
        <v>7</v>
      </c>
      <c r="CI12" s="157">
        <f t="shared" si="14"/>
        <v>1</v>
      </c>
      <c r="CJ12" s="157">
        <f t="shared" ca="1" si="15"/>
        <v>7</v>
      </c>
      <c r="CK12" s="157" t="str">
        <f t="shared" ca="1" si="15"/>
        <v>したくないこと</v>
      </c>
      <c r="CL12" s="158" t="str">
        <f t="shared" ca="1" si="15"/>
        <v>　掃除のバケツをＡさんもＢさんも片付けたくなくてもめている。</v>
      </c>
      <c r="CM12" s="157">
        <f t="shared" ca="1" si="15"/>
        <v>0</v>
      </c>
      <c r="CN12" s="157">
        <f t="shared" ca="1" si="15"/>
        <v>0</v>
      </c>
      <c r="CO12" s="157">
        <f t="shared" ca="1" si="15"/>
        <v>0</v>
      </c>
      <c r="CP12" s="157">
        <f t="shared" ca="1" si="15"/>
        <v>0</v>
      </c>
      <c r="CQ12" s="244" t="str">
        <f t="shared" ca="1" si="29"/>
        <v/>
      </c>
      <c r="CR12" s="244" t="str">
        <f t="shared" ca="1" si="30"/>
        <v/>
      </c>
      <c r="CS12" s="244" t="str">
        <f t="shared" ca="1" si="31"/>
        <v/>
      </c>
      <c r="CT12" s="244" t="str">
        <f t="shared" ca="1" si="32"/>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6">
        <v>2</v>
      </c>
      <c r="B13" s="127" t="s">
        <v>17</v>
      </c>
      <c r="C13" s="130">
        <v>8</v>
      </c>
      <c r="D13" s="332" t="s">
        <v>72</v>
      </c>
      <c r="E13" s="333"/>
      <c r="F13" s="333"/>
      <c r="G13" s="333"/>
      <c r="H13" s="333"/>
      <c r="I13" s="333"/>
      <c r="J13" s="333"/>
      <c r="K13" s="334"/>
      <c r="L13" s="137"/>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7"/>
        <v>0</v>
      </c>
      <c r="BK13" s="79">
        <f t="shared" si="8"/>
        <v>0</v>
      </c>
      <c r="BL13" s="79">
        <f t="shared" si="8"/>
        <v>0</v>
      </c>
      <c r="BM13" s="80">
        <f t="shared" si="8"/>
        <v>0</v>
      </c>
      <c r="BN13" s="81">
        <f t="shared" si="18"/>
        <v>0</v>
      </c>
      <c r="BO13" s="82">
        <f t="shared" si="9"/>
        <v>0</v>
      </c>
      <c r="BP13" s="82">
        <f t="shared" si="9"/>
        <v>0</v>
      </c>
      <c r="BQ13" s="83">
        <f t="shared" si="9"/>
        <v>0</v>
      </c>
      <c r="BR13" s="98">
        <f t="shared" si="19"/>
        <v>0</v>
      </c>
      <c r="BS13" s="99">
        <f t="shared" si="20"/>
        <v>0</v>
      </c>
      <c r="BT13" s="99">
        <f t="shared" si="21"/>
        <v>0</v>
      </c>
      <c r="BU13" s="100">
        <f t="shared" si="22"/>
        <v>0</v>
      </c>
      <c r="BV13" s="144">
        <f t="shared" si="11"/>
        <v>0</v>
      </c>
      <c r="BW13" s="138" t="str">
        <f t="shared" si="23"/>
        <v/>
      </c>
      <c r="BX13" s="139" t="str">
        <f t="shared" si="24"/>
        <v/>
      </c>
      <c r="BY13" s="279" t="str">
        <f t="shared" si="25"/>
        <v/>
      </c>
      <c r="BZ13" s="140"/>
      <c r="CA13" s="141"/>
      <c r="CB13" s="142" t="str">
        <f t="shared" si="12"/>
        <v/>
      </c>
      <c r="CC13" s="4"/>
      <c r="CD13" s="4">
        <f t="shared" si="26"/>
        <v>8</v>
      </c>
      <c r="CE13" s="4">
        <f t="shared" si="27"/>
        <v>0</v>
      </c>
      <c r="CF13" s="4">
        <f t="shared" si="28"/>
        <v>1</v>
      </c>
      <c r="CG13" s="4">
        <f t="shared" ca="1" si="13"/>
        <v>8</v>
      </c>
      <c r="CH13" s="159">
        <v>8</v>
      </c>
      <c r="CI13" s="157">
        <f t="shared" si="14"/>
        <v>1</v>
      </c>
      <c r="CJ13" s="157">
        <f t="shared" ca="1" si="15"/>
        <v>8</v>
      </c>
      <c r="CK13" s="157" t="str">
        <f t="shared" ca="1" si="15"/>
        <v>したくないこと</v>
      </c>
      <c r="CL13" s="158" t="str">
        <f t="shared" ca="1" si="15"/>
        <v>　日直の仕事をＡさんもＢさんもしたくなくてもめている。</v>
      </c>
      <c r="CM13" s="157">
        <f t="shared" ca="1" si="15"/>
        <v>0</v>
      </c>
      <c r="CN13" s="157">
        <f t="shared" ca="1" si="15"/>
        <v>0</v>
      </c>
      <c r="CO13" s="157">
        <f t="shared" ca="1" si="15"/>
        <v>0</v>
      </c>
      <c r="CP13" s="157">
        <f t="shared" ca="1" si="15"/>
        <v>0</v>
      </c>
      <c r="CQ13" s="244" t="str">
        <f t="shared" ca="1" si="29"/>
        <v/>
      </c>
      <c r="CR13" s="244" t="str">
        <f t="shared" ca="1" si="30"/>
        <v/>
      </c>
      <c r="CS13" s="244" t="str">
        <f t="shared" ca="1" si="31"/>
        <v/>
      </c>
      <c r="CT13" s="244" t="str">
        <f t="shared" ca="1" si="32"/>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9">
        <v>3</v>
      </c>
      <c r="B14" s="127" t="s">
        <v>18</v>
      </c>
      <c r="C14" s="130">
        <v>9</v>
      </c>
      <c r="D14" s="332" t="s">
        <v>52</v>
      </c>
      <c r="E14" s="333"/>
      <c r="F14" s="333"/>
      <c r="G14" s="333"/>
      <c r="H14" s="333"/>
      <c r="I14" s="333"/>
      <c r="J14" s="333"/>
      <c r="K14" s="334"/>
      <c r="L14" s="137"/>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7"/>
        <v>0</v>
      </c>
      <c r="BK14" s="79">
        <f t="shared" si="8"/>
        <v>0</v>
      </c>
      <c r="BL14" s="79">
        <f t="shared" si="8"/>
        <v>0</v>
      </c>
      <c r="BM14" s="80">
        <f t="shared" si="8"/>
        <v>0</v>
      </c>
      <c r="BN14" s="81">
        <f t="shared" si="18"/>
        <v>0</v>
      </c>
      <c r="BO14" s="82">
        <f t="shared" si="9"/>
        <v>0</v>
      </c>
      <c r="BP14" s="82">
        <f t="shared" si="9"/>
        <v>0</v>
      </c>
      <c r="BQ14" s="83">
        <f t="shared" si="9"/>
        <v>0</v>
      </c>
      <c r="BR14" s="98">
        <f t="shared" si="19"/>
        <v>0</v>
      </c>
      <c r="BS14" s="99">
        <f t="shared" si="20"/>
        <v>0</v>
      </c>
      <c r="BT14" s="99">
        <f t="shared" si="21"/>
        <v>0</v>
      </c>
      <c r="BU14" s="100">
        <f t="shared" si="22"/>
        <v>0</v>
      </c>
      <c r="BV14" s="144">
        <f t="shared" si="11"/>
        <v>0</v>
      </c>
      <c r="BW14" s="138" t="str">
        <f t="shared" si="23"/>
        <v/>
      </c>
      <c r="BX14" s="139" t="str">
        <f t="shared" si="24"/>
        <v/>
      </c>
      <c r="BY14" s="279" t="str">
        <f t="shared" si="25"/>
        <v/>
      </c>
      <c r="BZ14" s="140"/>
      <c r="CA14" s="141"/>
      <c r="CB14" s="142" t="str">
        <f t="shared" si="12"/>
        <v/>
      </c>
      <c r="CC14" s="4"/>
      <c r="CD14" s="4">
        <f t="shared" si="26"/>
        <v>9</v>
      </c>
      <c r="CE14" s="4">
        <f t="shared" si="27"/>
        <v>0</v>
      </c>
      <c r="CF14" s="4">
        <f t="shared" si="28"/>
        <v>1</v>
      </c>
      <c r="CG14" s="4">
        <f t="shared" ca="1" si="13"/>
        <v>9</v>
      </c>
      <c r="CH14" s="159">
        <v>9</v>
      </c>
      <c r="CI14" s="157">
        <f t="shared" si="14"/>
        <v>1</v>
      </c>
      <c r="CJ14" s="157">
        <f t="shared" ca="1" si="15"/>
        <v>9</v>
      </c>
      <c r="CK14" s="157" t="str">
        <f t="shared" ca="1" si="15"/>
        <v>誤解・くいちがい</v>
      </c>
      <c r="CL14" s="158" t="str">
        <f t="shared" ca="1" si="15"/>
        <v>　Ａさんは友だちと話をしていただけなのに、ＢさんがＡさんに「私の悪口を言ってたでしょ」と言ってもめている。</v>
      </c>
      <c r="CM14" s="157">
        <f t="shared" ca="1" si="15"/>
        <v>0</v>
      </c>
      <c r="CN14" s="157">
        <f t="shared" ca="1" si="15"/>
        <v>0</v>
      </c>
      <c r="CO14" s="157">
        <f t="shared" ca="1" si="15"/>
        <v>0</v>
      </c>
      <c r="CP14" s="157">
        <f t="shared" ca="1" si="15"/>
        <v>0</v>
      </c>
      <c r="CQ14" s="244" t="str">
        <f t="shared" ca="1" si="29"/>
        <v/>
      </c>
      <c r="CR14" s="244" t="str">
        <f t="shared" ca="1" si="30"/>
        <v/>
      </c>
      <c r="CS14" s="244" t="str">
        <f t="shared" ca="1" si="31"/>
        <v/>
      </c>
      <c r="CT14" s="244" t="str">
        <f t="shared" ca="1" si="32"/>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6">
        <v>3</v>
      </c>
      <c r="B15" s="127" t="s">
        <v>18</v>
      </c>
      <c r="C15" s="130">
        <v>10</v>
      </c>
      <c r="D15" s="332" t="s">
        <v>69</v>
      </c>
      <c r="E15" s="333"/>
      <c r="F15" s="333"/>
      <c r="G15" s="333"/>
      <c r="H15" s="333"/>
      <c r="I15" s="333"/>
      <c r="J15" s="333"/>
      <c r="K15" s="334"/>
      <c r="L15" s="137"/>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7"/>
        <v>0</v>
      </c>
      <c r="BK15" s="79">
        <f t="shared" si="8"/>
        <v>0</v>
      </c>
      <c r="BL15" s="79">
        <f t="shared" si="8"/>
        <v>0</v>
      </c>
      <c r="BM15" s="80">
        <f t="shared" si="8"/>
        <v>0</v>
      </c>
      <c r="BN15" s="81">
        <f t="shared" si="18"/>
        <v>0</v>
      </c>
      <c r="BO15" s="82">
        <f t="shared" si="9"/>
        <v>0</v>
      </c>
      <c r="BP15" s="82">
        <f t="shared" si="9"/>
        <v>0</v>
      </c>
      <c r="BQ15" s="83">
        <f t="shared" si="9"/>
        <v>0</v>
      </c>
      <c r="BR15" s="98">
        <f t="shared" si="19"/>
        <v>0</v>
      </c>
      <c r="BS15" s="99">
        <f t="shared" si="20"/>
        <v>0</v>
      </c>
      <c r="BT15" s="99">
        <f t="shared" si="21"/>
        <v>0</v>
      </c>
      <c r="BU15" s="100">
        <f t="shared" si="22"/>
        <v>0</v>
      </c>
      <c r="BV15" s="144">
        <f t="shared" si="11"/>
        <v>0</v>
      </c>
      <c r="BW15" s="138" t="str">
        <f t="shared" si="23"/>
        <v/>
      </c>
      <c r="BX15" s="139" t="str">
        <f t="shared" si="24"/>
        <v/>
      </c>
      <c r="BY15" s="279" t="str">
        <f t="shared" si="25"/>
        <v/>
      </c>
      <c r="BZ15" s="140"/>
      <c r="CA15" s="141"/>
      <c r="CB15" s="142" t="str">
        <f t="shared" si="12"/>
        <v/>
      </c>
      <c r="CC15" s="4"/>
      <c r="CD15" s="4">
        <f t="shared" si="26"/>
        <v>10</v>
      </c>
      <c r="CE15" s="4">
        <f t="shared" si="27"/>
        <v>0</v>
      </c>
      <c r="CF15" s="4">
        <f t="shared" si="28"/>
        <v>1</v>
      </c>
      <c r="CG15" s="4">
        <f t="shared" ca="1" si="13"/>
        <v>10</v>
      </c>
      <c r="CH15" s="159">
        <v>10</v>
      </c>
      <c r="CI15" s="157">
        <f t="shared" si="14"/>
        <v>1</v>
      </c>
      <c r="CJ15" s="157">
        <f t="shared" ca="1" si="15"/>
        <v>10</v>
      </c>
      <c r="CK15" s="157" t="str">
        <f t="shared" ca="1" si="15"/>
        <v>誤解・くいちがい</v>
      </c>
      <c r="CL15" s="158" t="str">
        <f t="shared" ca="1" si="15"/>
        <v>　ＡさんがＢさんの牛乳を配り忘れたとき、Ｂさんが「わざと配らなかった」と言ってもめている。</v>
      </c>
      <c r="CM15" s="157">
        <f t="shared" ca="1" si="15"/>
        <v>0</v>
      </c>
      <c r="CN15" s="157">
        <f t="shared" ca="1" si="15"/>
        <v>0</v>
      </c>
      <c r="CO15" s="157">
        <f t="shared" ca="1" si="15"/>
        <v>0</v>
      </c>
      <c r="CP15" s="157">
        <f t="shared" ca="1" si="15"/>
        <v>0</v>
      </c>
      <c r="CQ15" s="244" t="str">
        <f t="shared" ca="1" si="29"/>
        <v/>
      </c>
      <c r="CR15" s="244" t="str">
        <f t="shared" ca="1" si="30"/>
        <v/>
      </c>
      <c r="CS15" s="244" t="str">
        <f t="shared" ca="1" si="31"/>
        <v/>
      </c>
      <c r="CT15" s="244" t="str">
        <f t="shared" ca="1" si="32"/>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6">
        <v>3</v>
      </c>
      <c r="B16" s="127" t="s">
        <v>18</v>
      </c>
      <c r="C16" s="130">
        <v>11</v>
      </c>
      <c r="D16" s="332" t="s">
        <v>46</v>
      </c>
      <c r="E16" s="333"/>
      <c r="F16" s="333"/>
      <c r="G16" s="333"/>
      <c r="H16" s="333"/>
      <c r="I16" s="333"/>
      <c r="J16" s="333"/>
      <c r="K16" s="334"/>
      <c r="L16" s="137"/>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7"/>
        <v>0</v>
      </c>
      <c r="BK16" s="79">
        <f t="shared" si="8"/>
        <v>0</v>
      </c>
      <c r="BL16" s="79">
        <f t="shared" si="8"/>
        <v>0</v>
      </c>
      <c r="BM16" s="80">
        <f t="shared" si="8"/>
        <v>0</v>
      </c>
      <c r="BN16" s="81">
        <f t="shared" si="18"/>
        <v>0</v>
      </c>
      <c r="BO16" s="82">
        <f t="shared" si="9"/>
        <v>0</v>
      </c>
      <c r="BP16" s="82">
        <f t="shared" si="9"/>
        <v>0</v>
      </c>
      <c r="BQ16" s="83">
        <f t="shared" si="9"/>
        <v>0</v>
      </c>
      <c r="BR16" s="98">
        <f t="shared" si="19"/>
        <v>0</v>
      </c>
      <c r="BS16" s="99">
        <f t="shared" si="20"/>
        <v>0</v>
      </c>
      <c r="BT16" s="99">
        <f t="shared" si="21"/>
        <v>0</v>
      </c>
      <c r="BU16" s="100">
        <f t="shared" si="22"/>
        <v>0</v>
      </c>
      <c r="BV16" s="144">
        <f t="shared" si="11"/>
        <v>0</v>
      </c>
      <c r="BW16" s="138" t="str">
        <f t="shared" si="23"/>
        <v/>
      </c>
      <c r="BX16" s="139" t="str">
        <f t="shared" si="24"/>
        <v/>
      </c>
      <c r="BY16" s="279" t="str">
        <f t="shared" si="25"/>
        <v/>
      </c>
      <c r="BZ16" s="140"/>
      <c r="CA16" s="141"/>
      <c r="CB16" s="142" t="str">
        <f t="shared" si="12"/>
        <v/>
      </c>
      <c r="CC16" s="4"/>
      <c r="CD16" s="4">
        <f t="shared" si="26"/>
        <v>11</v>
      </c>
      <c r="CE16" s="4">
        <f t="shared" si="27"/>
        <v>0</v>
      </c>
      <c r="CF16" s="4">
        <f t="shared" si="28"/>
        <v>1</v>
      </c>
      <c r="CG16" s="4">
        <f t="shared" ca="1" si="13"/>
        <v>11</v>
      </c>
      <c r="CH16" s="159">
        <v>11</v>
      </c>
      <c r="CI16" s="157">
        <f t="shared" si="14"/>
        <v>1</v>
      </c>
      <c r="CJ16" s="157">
        <f t="shared" ref="CJ16:CP25" ca="1" si="33">IFERROR(INDEX(INDIRECT(CJ$4),MATCH($CH16,強制順位,0),1),"")</f>
        <v>11</v>
      </c>
      <c r="CK16" s="157" t="str">
        <f t="shared" ca="1" si="33"/>
        <v>誤解・くいちがい</v>
      </c>
      <c r="CL16" s="158" t="str">
        <f t="shared" ca="1" si="33"/>
        <v>　ドッジボールで、ボールが当たったか当たっていないかで、ＡさんとＢさんがもめている。</v>
      </c>
      <c r="CM16" s="157">
        <f t="shared" ca="1" si="33"/>
        <v>0</v>
      </c>
      <c r="CN16" s="157">
        <f t="shared" ca="1" si="33"/>
        <v>0</v>
      </c>
      <c r="CO16" s="157">
        <f t="shared" ca="1" si="33"/>
        <v>0</v>
      </c>
      <c r="CP16" s="157">
        <f t="shared" ca="1" si="33"/>
        <v>0</v>
      </c>
      <c r="CQ16" s="244" t="str">
        <f t="shared" ca="1" si="29"/>
        <v/>
      </c>
      <c r="CR16" s="244" t="str">
        <f t="shared" ca="1" si="30"/>
        <v/>
      </c>
      <c r="CS16" s="244" t="str">
        <f t="shared" ca="1" si="31"/>
        <v/>
      </c>
      <c r="CT16" s="244" t="str">
        <f t="shared" ca="1" si="32"/>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6">
        <v>3</v>
      </c>
      <c r="B17" s="127" t="s">
        <v>18</v>
      </c>
      <c r="C17" s="130">
        <v>12</v>
      </c>
      <c r="D17" s="332" t="s">
        <v>49</v>
      </c>
      <c r="E17" s="333"/>
      <c r="F17" s="333"/>
      <c r="G17" s="333"/>
      <c r="H17" s="333"/>
      <c r="I17" s="333"/>
      <c r="J17" s="333"/>
      <c r="K17" s="334"/>
      <c r="L17" s="137"/>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7"/>
        <v>0</v>
      </c>
      <c r="BK17" s="79">
        <f t="shared" si="8"/>
        <v>0</v>
      </c>
      <c r="BL17" s="79">
        <f t="shared" si="8"/>
        <v>0</v>
      </c>
      <c r="BM17" s="80">
        <f t="shared" si="8"/>
        <v>0</v>
      </c>
      <c r="BN17" s="81">
        <f t="shared" si="18"/>
        <v>0</v>
      </c>
      <c r="BO17" s="82">
        <f t="shared" si="9"/>
        <v>0</v>
      </c>
      <c r="BP17" s="82">
        <f t="shared" si="9"/>
        <v>0</v>
      </c>
      <c r="BQ17" s="83">
        <f t="shared" si="9"/>
        <v>0</v>
      </c>
      <c r="BR17" s="98">
        <f t="shared" si="19"/>
        <v>0</v>
      </c>
      <c r="BS17" s="99">
        <f t="shared" si="20"/>
        <v>0</v>
      </c>
      <c r="BT17" s="99">
        <f t="shared" si="21"/>
        <v>0</v>
      </c>
      <c r="BU17" s="100">
        <f t="shared" si="22"/>
        <v>0</v>
      </c>
      <c r="BV17" s="144">
        <f t="shared" si="11"/>
        <v>0</v>
      </c>
      <c r="BW17" s="138" t="str">
        <f t="shared" si="23"/>
        <v/>
      </c>
      <c r="BX17" s="139" t="str">
        <f t="shared" si="24"/>
        <v/>
      </c>
      <c r="BY17" s="279" t="str">
        <f t="shared" si="25"/>
        <v/>
      </c>
      <c r="BZ17" s="140"/>
      <c r="CA17" s="141"/>
      <c r="CB17" s="142" t="str">
        <f t="shared" si="12"/>
        <v/>
      </c>
      <c r="CC17" s="4"/>
      <c r="CD17" s="4">
        <f t="shared" si="26"/>
        <v>12</v>
      </c>
      <c r="CE17" s="4">
        <f t="shared" si="27"/>
        <v>0</v>
      </c>
      <c r="CF17" s="4">
        <f t="shared" si="28"/>
        <v>1</v>
      </c>
      <c r="CG17" s="4">
        <f t="shared" ca="1" si="13"/>
        <v>12</v>
      </c>
      <c r="CH17" s="159">
        <v>12</v>
      </c>
      <c r="CI17" s="157">
        <f t="shared" si="14"/>
        <v>1</v>
      </c>
      <c r="CJ17" s="157">
        <f t="shared" ca="1" si="33"/>
        <v>12</v>
      </c>
      <c r="CK17" s="157" t="str">
        <f t="shared" ca="1" si="33"/>
        <v>誤解・くいちがい</v>
      </c>
      <c r="CL17" s="158" t="str">
        <f t="shared" ca="1" si="33"/>
        <v>　ろう下を走ったか、走っていないかで、ＡさんとＢさんがもめている。</v>
      </c>
      <c r="CM17" s="157">
        <f t="shared" ca="1" si="33"/>
        <v>0</v>
      </c>
      <c r="CN17" s="157">
        <f t="shared" ca="1" si="33"/>
        <v>0</v>
      </c>
      <c r="CO17" s="157">
        <f t="shared" ca="1" si="33"/>
        <v>0</v>
      </c>
      <c r="CP17" s="157">
        <f t="shared" ca="1" si="33"/>
        <v>0</v>
      </c>
      <c r="CQ17" s="244" t="str">
        <f t="shared" ca="1" si="29"/>
        <v/>
      </c>
      <c r="CR17" s="244" t="str">
        <f t="shared" ca="1" si="30"/>
        <v/>
      </c>
      <c r="CS17" s="244" t="str">
        <f t="shared" ca="1" si="31"/>
        <v/>
      </c>
      <c r="CT17" s="244" t="str">
        <f t="shared" ca="1" si="32"/>
        <v/>
      </c>
      <c r="JA17" s="5"/>
      <c r="JB17" s="4"/>
    </row>
    <row r="18" spans="1:262" s="1" customFormat="1" ht="39" customHeight="1">
      <c r="A18" s="126">
        <v>3</v>
      </c>
      <c r="B18" s="127" t="s">
        <v>18</v>
      </c>
      <c r="C18" s="130">
        <v>13</v>
      </c>
      <c r="D18" s="332" t="s">
        <v>55</v>
      </c>
      <c r="E18" s="333"/>
      <c r="F18" s="333"/>
      <c r="G18" s="333"/>
      <c r="H18" s="333"/>
      <c r="I18" s="333"/>
      <c r="J18" s="333"/>
      <c r="K18" s="334"/>
      <c r="L18" s="137"/>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7"/>
        <v>0</v>
      </c>
      <c r="BK18" s="79">
        <f t="shared" si="8"/>
        <v>0</v>
      </c>
      <c r="BL18" s="79">
        <f t="shared" si="8"/>
        <v>0</v>
      </c>
      <c r="BM18" s="80">
        <f t="shared" si="8"/>
        <v>0</v>
      </c>
      <c r="BN18" s="81">
        <f t="shared" si="18"/>
        <v>0</v>
      </c>
      <c r="BO18" s="82">
        <f t="shared" si="9"/>
        <v>0</v>
      </c>
      <c r="BP18" s="82">
        <f t="shared" si="9"/>
        <v>0</v>
      </c>
      <c r="BQ18" s="83">
        <f t="shared" si="9"/>
        <v>0</v>
      </c>
      <c r="BR18" s="98">
        <f t="shared" si="19"/>
        <v>0</v>
      </c>
      <c r="BS18" s="99">
        <f t="shared" si="20"/>
        <v>0</v>
      </c>
      <c r="BT18" s="99">
        <f t="shared" si="21"/>
        <v>0</v>
      </c>
      <c r="BU18" s="100">
        <f t="shared" si="22"/>
        <v>0</v>
      </c>
      <c r="BV18" s="144">
        <f t="shared" si="11"/>
        <v>0</v>
      </c>
      <c r="BW18" s="138" t="str">
        <f t="shared" si="23"/>
        <v/>
      </c>
      <c r="BX18" s="139" t="str">
        <f t="shared" si="24"/>
        <v/>
      </c>
      <c r="BY18" s="279" t="str">
        <f t="shared" si="25"/>
        <v/>
      </c>
      <c r="BZ18" s="140"/>
      <c r="CA18" s="141"/>
      <c r="CB18" s="142" t="str">
        <f t="shared" si="12"/>
        <v/>
      </c>
      <c r="CC18" s="4"/>
      <c r="CD18" s="4">
        <f t="shared" si="26"/>
        <v>13</v>
      </c>
      <c r="CE18" s="4">
        <f t="shared" si="27"/>
        <v>0</v>
      </c>
      <c r="CF18" s="4">
        <f t="shared" si="28"/>
        <v>1</v>
      </c>
      <c r="CG18" s="4">
        <f t="shared" ca="1" si="13"/>
        <v>13</v>
      </c>
      <c r="CH18" s="159">
        <v>13</v>
      </c>
      <c r="CI18" s="157">
        <f t="shared" si="14"/>
        <v>1</v>
      </c>
      <c r="CJ18" s="157">
        <f t="shared" ca="1" si="33"/>
        <v>13</v>
      </c>
      <c r="CK18" s="157" t="str">
        <f t="shared" ca="1" si="33"/>
        <v>誤解・くいちがい</v>
      </c>
      <c r="CL18" s="158" t="str">
        <f t="shared" ca="1" si="33"/>
        <v>　通りすがりに机にぶつかったとき、わざとぶつかったかわざとではなかったかで、ＡさんとＢさんがもめている。</v>
      </c>
      <c r="CM18" s="157">
        <f t="shared" ca="1" si="33"/>
        <v>0</v>
      </c>
      <c r="CN18" s="157">
        <f t="shared" ca="1" si="33"/>
        <v>0</v>
      </c>
      <c r="CO18" s="157">
        <f t="shared" ca="1" si="33"/>
        <v>0</v>
      </c>
      <c r="CP18" s="157">
        <f t="shared" ca="1" si="33"/>
        <v>0</v>
      </c>
      <c r="CQ18" s="244" t="str">
        <f t="shared" ca="1" si="29"/>
        <v/>
      </c>
      <c r="CR18" s="244" t="str">
        <f t="shared" ca="1" si="30"/>
        <v/>
      </c>
      <c r="CS18" s="244" t="str">
        <f t="shared" ca="1" si="31"/>
        <v/>
      </c>
      <c r="CT18" s="244" t="str">
        <f t="shared" ca="1" si="32"/>
        <v/>
      </c>
      <c r="JA18" s="5"/>
      <c r="JB18" s="4"/>
    </row>
    <row r="19" spans="1:262" s="1" customFormat="1" ht="39" customHeight="1">
      <c r="A19" s="126">
        <v>3</v>
      </c>
      <c r="B19" s="127" t="s">
        <v>18</v>
      </c>
      <c r="C19" s="130">
        <v>14</v>
      </c>
      <c r="D19" s="332" t="s">
        <v>53</v>
      </c>
      <c r="E19" s="333"/>
      <c r="F19" s="333"/>
      <c r="G19" s="333"/>
      <c r="H19" s="333"/>
      <c r="I19" s="333"/>
      <c r="J19" s="333"/>
      <c r="K19" s="334"/>
      <c r="L19" s="137"/>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7"/>
        <v>0</v>
      </c>
      <c r="BK19" s="79">
        <f t="shared" si="8"/>
        <v>0</v>
      </c>
      <c r="BL19" s="79">
        <f t="shared" si="8"/>
        <v>0</v>
      </c>
      <c r="BM19" s="80">
        <f t="shared" si="8"/>
        <v>0</v>
      </c>
      <c r="BN19" s="81">
        <f t="shared" si="18"/>
        <v>0</v>
      </c>
      <c r="BO19" s="82">
        <f t="shared" si="9"/>
        <v>0</v>
      </c>
      <c r="BP19" s="82">
        <f t="shared" si="9"/>
        <v>0</v>
      </c>
      <c r="BQ19" s="83">
        <f t="shared" si="9"/>
        <v>0</v>
      </c>
      <c r="BR19" s="98">
        <f t="shared" si="19"/>
        <v>0</v>
      </c>
      <c r="BS19" s="99">
        <f t="shared" si="20"/>
        <v>0</v>
      </c>
      <c r="BT19" s="99">
        <f t="shared" si="21"/>
        <v>0</v>
      </c>
      <c r="BU19" s="100">
        <f t="shared" si="22"/>
        <v>0</v>
      </c>
      <c r="BV19" s="144">
        <f t="shared" si="11"/>
        <v>0</v>
      </c>
      <c r="BW19" s="138" t="str">
        <f t="shared" si="23"/>
        <v/>
      </c>
      <c r="BX19" s="139" t="str">
        <f t="shared" si="24"/>
        <v/>
      </c>
      <c r="BY19" s="279" t="str">
        <f t="shared" si="25"/>
        <v/>
      </c>
      <c r="BZ19" s="140"/>
      <c r="CA19" s="141"/>
      <c r="CB19" s="142" t="str">
        <f t="shared" si="12"/>
        <v/>
      </c>
      <c r="CC19" s="4"/>
      <c r="CD19" s="4">
        <f t="shared" si="26"/>
        <v>14</v>
      </c>
      <c r="CE19" s="4">
        <f t="shared" si="27"/>
        <v>0</v>
      </c>
      <c r="CF19" s="4">
        <f t="shared" si="28"/>
        <v>1</v>
      </c>
      <c r="CG19" s="4">
        <f t="shared" ca="1" si="13"/>
        <v>14</v>
      </c>
      <c r="CH19" s="159">
        <v>14</v>
      </c>
      <c r="CI19" s="157">
        <f t="shared" si="14"/>
        <v>1</v>
      </c>
      <c r="CJ19" s="157">
        <f t="shared" ca="1" si="33"/>
        <v>14</v>
      </c>
      <c r="CK19" s="157" t="str">
        <f t="shared" ca="1" si="33"/>
        <v>誤解・くいちがい</v>
      </c>
      <c r="CL19" s="158" t="str">
        <f t="shared" ca="1" si="33"/>
        <v>　悪口を言ったか、言っていないかで、ＡさんとＢさんがもめている。</v>
      </c>
      <c r="CM19" s="157">
        <f t="shared" ca="1" si="33"/>
        <v>0</v>
      </c>
      <c r="CN19" s="157">
        <f t="shared" ca="1" si="33"/>
        <v>0</v>
      </c>
      <c r="CO19" s="157">
        <f t="shared" ca="1" si="33"/>
        <v>0</v>
      </c>
      <c r="CP19" s="157">
        <f t="shared" ca="1" si="33"/>
        <v>0</v>
      </c>
      <c r="CQ19" s="244" t="str">
        <f t="shared" ca="1" si="29"/>
        <v/>
      </c>
      <c r="CR19" s="244" t="str">
        <f t="shared" ca="1" si="30"/>
        <v/>
      </c>
      <c r="CS19" s="244" t="str">
        <f t="shared" ca="1" si="31"/>
        <v/>
      </c>
      <c r="CT19" s="244" t="str">
        <f t="shared" ca="1" si="32"/>
        <v/>
      </c>
      <c r="JA19" s="5"/>
      <c r="JB19" s="4"/>
    </row>
    <row r="20" spans="1:262" s="1" customFormat="1" ht="39" customHeight="1">
      <c r="A20" s="126">
        <v>3</v>
      </c>
      <c r="B20" s="127" t="s">
        <v>18</v>
      </c>
      <c r="C20" s="130">
        <v>15</v>
      </c>
      <c r="D20" s="332" t="s">
        <v>45</v>
      </c>
      <c r="E20" s="333"/>
      <c r="F20" s="333"/>
      <c r="G20" s="333"/>
      <c r="H20" s="333"/>
      <c r="I20" s="333"/>
      <c r="J20" s="333"/>
      <c r="K20" s="334"/>
      <c r="L20" s="137"/>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7"/>
        <v>0</v>
      </c>
      <c r="BK20" s="79">
        <f t="shared" si="8"/>
        <v>0</v>
      </c>
      <c r="BL20" s="79">
        <f t="shared" si="8"/>
        <v>0</v>
      </c>
      <c r="BM20" s="80">
        <f t="shared" si="8"/>
        <v>0</v>
      </c>
      <c r="BN20" s="81">
        <f t="shared" si="18"/>
        <v>0</v>
      </c>
      <c r="BO20" s="82">
        <f t="shared" si="9"/>
        <v>0</v>
      </c>
      <c r="BP20" s="82">
        <f t="shared" si="9"/>
        <v>0</v>
      </c>
      <c r="BQ20" s="83">
        <f t="shared" si="9"/>
        <v>0</v>
      </c>
      <c r="BR20" s="98">
        <f t="shared" si="19"/>
        <v>0</v>
      </c>
      <c r="BS20" s="99">
        <f t="shared" si="20"/>
        <v>0</v>
      </c>
      <c r="BT20" s="99">
        <f t="shared" si="21"/>
        <v>0</v>
      </c>
      <c r="BU20" s="100">
        <f t="shared" si="22"/>
        <v>0</v>
      </c>
      <c r="BV20" s="144">
        <f t="shared" si="11"/>
        <v>0</v>
      </c>
      <c r="BW20" s="138" t="str">
        <f t="shared" si="23"/>
        <v/>
      </c>
      <c r="BX20" s="139" t="str">
        <f t="shared" si="24"/>
        <v/>
      </c>
      <c r="BY20" s="279" t="str">
        <f t="shared" si="25"/>
        <v/>
      </c>
      <c r="BZ20" s="140"/>
      <c r="CA20" s="141"/>
      <c r="CB20" s="142" t="str">
        <f t="shared" si="12"/>
        <v/>
      </c>
      <c r="CD20" s="4">
        <f t="shared" si="26"/>
        <v>15</v>
      </c>
      <c r="CE20" s="4">
        <f t="shared" si="27"/>
        <v>0</v>
      </c>
      <c r="CF20" s="4">
        <f t="shared" si="28"/>
        <v>1</v>
      </c>
      <c r="CG20" s="4">
        <f t="shared" ca="1" si="13"/>
        <v>15</v>
      </c>
      <c r="CH20" s="159">
        <v>15</v>
      </c>
      <c r="CI20" s="157">
        <f t="shared" si="14"/>
        <v>1</v>
      </c>
      <c r="CJ20" s="157">
        <f t="shared" ca="1" si="33"/>
        <v>15</v>
      </c>
      <c r="CK20" s="157" t="str">
        <f t="shared" ca="1" si="33"/>
        <v>誤解・くいちがい</v>
      </c>
      <c r="CL20" s="158" t="str">
        <f t="shared" ca="1" si="33"/>
        <v>　サッカーやドッジボールで、ボールが線から出たか出ていないかで、ＡさんとＢさんがもめている。</v>
      </c>
      <c r="CM20" s="157">
        <f t="shared" ca="1" si="33"/>
        <v>0</v>
      </c>
      <c r="CN20" s="157">
        <f t="shared" ca="1" si="33"/>
        <v>0</v>
      </c>
      <c r="CO20" s="157">
        <f t="shared" ca="1" si="33"/>
        <v>0</v>
      </c>
      <c r="CP20" s="157">
        <f t="shared" ca="1" si="33"/>
        <v>0</v>
      </c>
      <c r="CQ20" s="244" t="str">
        <f t="shared" ca="1" si="29"/>
        <v/>
      </c>
      <c r="CR20" s="244" t="str">
        <f t="shared" ca="1" si="30"/>
        <v/>
      </c>
      <c r="CS20" s="244" t="str">
        <f t="shared" ca="1" si="31"/>
        <v/>
      </c>
      <c r="CT20" s="244" t="str">
        <f t="shared" ca="1" si="32"/>
        <v/>
      </c>
      <c r="JA20" s="5"/>
      <c r="JB20" s="4"/>
    </row>
    <row r="21" spans="1:262" s="1" customFormat="1" ht="39" customHeight="1">
      <c r="A21" s="126">
        <v>3</v>
      </c>
      <c r="B21" s="127" t="s">
        <v>18</v>
      </c>
      <c r="C21" s="130">
        <v>16</v>
      </c>
      <c r="D21" s="332" t="s">
        <v>63</v>
      </c>
      <c r="E21" s="333"/>
      <c r="F21" s="333"/>
      <c r="G21" s="333"/>
      <c r="H21" s="333"/>
      <c r="I21" s="333"/>
      <c r="J21" s="333"/>
      <c r="K21" s="334"/>
      <c r="L21" s="137"/>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7"/>
        <v>0</v>
      </c>
      <c r="BK21" s="79">
        <f t="shared" si="8"/>
        <v>0</v>
      </c>
      <c r="BL21" s="79">
        <f t="shared" si="8"/>
        <v>0</v>
      </c>
      <c r="BM21" s="80">
        <f t="shared" si="8"/>
        <v>0</v>
      </c>
      <c r="BN21" s="81">
        <f t="shared" si="18"/>
        <v>0</v>
      </c>
      <c r="BO21" s="82">
        <f t="shared" si="9"/>
        <v>0</v>
      </c>
      <c r="BP21" s="82">
        <f t="shared" si="9"/>
        <v>0</v>
      </c>
      <c r="BQ21" s="83">
        <f t="shared" si="9"/>
        <v>0</v>
      </c>
      <c r="BR21" s="98">
        <f t="shared" si="19"/>
        <v>0</v>
      </c>
      <c r="BS21" s="99">
        <f t="shared" si="20"/>
        <v>0</v>
      </c>
      <c r="BT21" s="99">
        <f t="shared" si="21"/>
        <v>0</v>
      </c>
      <c r="BU21" s="100">
        <f t="shared" si="22"/>
        <v>0</v>
      </c>
      <c r="BV21" s="144">
        <f t="shared" si="11"/>
        <v>0</v>
      </c>
      <c r="BW21" s="138" t="str">
        <f t="shared" si="23"/>
        <v/>
      </c>
      <c r="BX21" s="139" t="str">
        <f t="shared" si="24"/>
        <v/>
      </c>
      <c r="BY21" s="279" t="str">
        <f t="shared" si="25"/>
        <v/>
      </c>
      <c r="BZ21" s="140"/>
      <c r="CA21" s="141"/>
      <c r="CB21" s="142" t="str">
        <f t="shared" si="12"/>
        <v/>
      </c>
      <c r="CD21" s="4">
        <f t="shared" si="26"/>
        <v>16</v>
      </c>
      <c r="CE21" s="4">
        <f t="shared" si="27"/>
        <v>0</v>
      </c>
      <c r="CF21" s="4">
        <f t="shared" si="28"/>
        <v>1</v>
      </c>
      <c r="CG21" s="4">
        <f t="shared" ca="1" si="13"/>
        <v>16</v>
      </c>
      <c r="CH21" s="159">
        <v>16</v>
      </c>
      <c r="CI21" s="157">
        <f t="shared" si="14"/>
        <v>1</v>
      </c>
      <c r="CJ21" s="157">
        <f t="shared" ca="1" si="33"/>
        <v>16</v>
      </c>
      <c r="CK21" s="157" t="str">
        <f t="shared" ca="1" si="33"/>
        <v>誤解・くいちがい</v>
      </c>
      <c r="CL21" s="158" t="str">
        <f t="shared" ca="1" si="33"/>
        <v>　最初は、２人でふざけて遊んでいたがいつの間にか本気になって、ＡさんとＢさんがもめている。</v>
      </c>
      <c r="CM21" s="157">
        <f t="shared" ca="1" si="33"/>
        <v>0</v>
      </c>
      <c r="CN21" s="157">
        <f t="shared" ca="1" si="33"/>
        <v>0</v>
      </c>
      <c r="CO21" s="157">
        <f t="shared" ca="1" si="33"/>
        <v>0</v>
      </c>
      <c r="CP21" s="157">
        <f t="shared" ca="1" si="33"/>
        <v>0</v>
      </c>
      <c r="CQ21" s="244" t="str">
        <f t="shared" ca="1" si="29"/>
        <v/>
      </c>
      <c r="CR21" s="244" t="str">
        <f t="shared" ca="1" si="30"/>
        <v/>
      </c>
      <c r="CS21" s="244" t="str">
        <f t="shared" ca="1" si="31"/>
        <v/>
      </c>
      <c r="CT21" s="244" t="str">
        <f t="shared" ca="1" si="32"/>
        <v/>
      </c>
      <c r="JA21" s="5"/>
      <c r="JB21" s="4"/>
    </row>
    <row r="22" spans="1:262" s="1" customFormat="1" ht="39" customHeight="1">
      <c r="A22" s="129">
        <v>4</v>
      </c>
      <c r="B22" s="127" t="s">
        <v>19</v>
      </c>
      <c r="C22" s="130">
        <v>17</v>
      </c>
      <c r="D22" s="332" t="s">
        <v>43</v>
      </c>
      <c r="E22" s="333"/>
      <c r="F22" s="333"/>
      <c r="G22" s="333"/>
      <c r="H22" s="333"/>
      <c r="I22" s="333"/>
      <c r="J22" s="333"/>
      <c r="K22" s="334"/>
      <c r="L22" s="137"/>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7"/>
        <v>0</v>
      </c>
      <c r="BK22" s="79">
        <f t="shared" si="17"/>
        <v>0</v>
      </c>
      <c r="BL22" s="79">
        <f t="shared" si="17"/>
        <v>0</v>
      </c>
      <c r="BM22" s="80">
        <f t="shared" si="17"/>
        <v>0</v>
      </c>
      <c r="BN22" s="81">
        <f t="shared" si="18"/>
        <v>0</v>
      </c>
      <c r="BO22" s="82">
        <f t="shared" si="18"/>
        <v>0</v>
      </c>
      <c r="BP22" s="82">
        <f t="shared" si="18"/>
        <v>0</v>
      </c>
      <c r="BQ22" s="83">
        <f t="shared" si="18"/>
        <v>0</v>
      </c>
      <c r="BR22" s="98">
        <f t="shared" si="19"/>
        <v>0</v>
      </c>
      <c r="BS22" s="99">
        <f t="shared" si="20"/>
        <v>0</v>
      </c>
      <c r="BT22" s="99">
        <f t="shared" si="21"/>
        <v>0</v>
      </c>
      <c r="BU22" s="100">
        <f t="shared" si="22"/>
        <v>0</v>
      </c>
      <c r="BV22" s="144">
        <f t="shared" si="11"/>
        <v>0</v>
      </c>
      <c r="BW22" s="138" t="str">
        <f t="shared" si="23"/>
        <v/>
      </c>
      <c r="BX22" s="139" t="str">
        <f t="shared" si="24"/>
        <v/>
      </c>
      <c r="BY22" s="279" t="str">
        <f t="shared" si="25"/>
        <v/>
      </c>
      <c r="BZ22" s="140"/>
      <c r="CA22" s="141"/>
      <c r="CB22" s="142" t="str">
        <f t="shared" si="12"/>
        <v/>
      </c>
      <c r="CD22" s="4">
        <f t="shared" si="26"/>
        <v>17</v>
      </c>
      <c r="CE22" s="4">
        <f t="shared" si="27"/>
        <v>0</v>
      </c>
      <c r="CF22" s="4">
        <f t="shared" si="28"/>
        <v>1</v>
      </c>
      <c r="CG22" s="4">
        <f t="shared" ca="1" si="13"/>
        <v>17</v>
      </c>
      <c r="CH22" s="159">
        <v>17</v>
      </c>
      <c r="CI22" s="157">
        <f t="shared" si="14"/>
        <v>1</v>
      </c>
      <c r="CJ22" s="157">
        <f t="shared" ca="1" si="33"/>
        <v>17</v>
      </c>
      <c r="CK22" s="157" t="str">
        <f t="shared" ca="1" si="33"/>
        <v>ルールやマナー</v>
      </c>
      <c r="CL22" s="158" t="str">
        <f t="shared" ca="1" si="33"/>
        <v>　遊んでいるとき、順番を守らないＡさんにＢさんが注意をしてもめている。</v>
      </c>
      <c r="CM22" s="157">
        <f t="shared" ca="1" si="33"/>
        <v>0</v>
      </c>
      <c r="CN22" s="157">
        <f t="shared" ca="1" si="33"/>
        <v>0</v>
      </c>
      <c r="CO22" s="157">
        <f t="shared" ca="1" si="33"/>
        <v>0</v>
      </c>
      <c r="CP22" s="157">
        <f t="shared" ca="1" si="33"/>
        <v>0</v>
      </c>
      <c r="CQ22" s="244" t="str">
        <f t="shared" ca="1" si="29"/>
        <v/>
      </c>
      <c r="CR22" s="244" t="str">
        <f t="shared" ca="1" si="30"/>
        <v/>
      </c>
      <c r="CS22" s="244" t="str">
        <f t="shared" ca="1" si="31"/>
        <v/>
      </c>
      <c r="CT22" s="244" t="str">
        <f t="shared" ca="1" si="32"/>
        <v/>
      </c>
      <c r="JA22" s="5"/>
      <c r="JB22" s="4"/>
    </row>
    <row r="23" spans="1:262" s="1" customFormat="1" ht="39" customHeight="1">
      <c r="A23" s="126">
        <v>4</v>
      </c>
      <c r="B23" s="127" t="s">
        <v>19</v>
      </c>
      <c r="C23" s="130">
        <v>18</v>
      </c>
      <c r="D23" s="332" t="s">
        <v>60</v>
      </c>
      <c r="E23" s="333"/>
      <c r="F23" s="333"/>
      <c r="G23" s="333"/>
      <c r="H23" s="333"/>
      <c r="I23" s="333"/>
      <c r="J23" s="333"/>
      <c r="K23" s="334"/>
      <c r="L23" s="137"/>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7"/>
        <v>0</v>
      </c>
      <c r="BK23" s="79">
        <f t="shared" si="17"/>
        <v>0</v>
      </c>
      <c r="BL23" s="79">
        <f t="shared" si="17"/>
        <v>0</v>
      </c>
      <c r="BM23" s="80">
        <f t="shared" si="17"/>
        <v>0</v>
      </c>
      <c r="BN23" s="81">
        <f t="shared" si="18"/>
        <v>0</v>
      </c>
      <c r="BO23" s="82">
        <f t="shared" si="18"/>
        <v>0</v>
      </c>
      <c r="BP23" s="82">
        <f t="shared" si="18"/>
        <v>0</v>
      </c>
      <c r="BQ23" s="83">
        <f t="shared" si="18"/>
        <v>0</v>
      </c>
      <c r="BR23" s="98">
        <f t="shared" si="19"/>
        <v>0</v>
      </c>
      <c r="BS23" s="99">
        <f t="shared" si="20"/>
        <v>0</v>
      </c>
      <c r="BT23" s="99">
        <f t="shared" si="21"/>
        <v>0</v>
      </c>
      <c r="BU23" s="100">
        <f t="shared" si="22"/>
        <v>0</v>
      </c>
      <c r="BV23" s="144">
        <f t="shared" si="11"/>
        <v>0</v>
      </c>
      <c r="BW23" s="138" t="str">
        <f t="shared" si="23"/>
        <v/>
      </c>
      <c r="BX23" s="139" t="str">
        <f t="shared" si="24"/>
        <v/>
      </c>
      <c r="BY23" s="279" t="str">
        <f t="shared" si="25"/>
        <v/>
      </c>
      <c r="BZ23" s="140"/>
      <c r="CA23" s="141"/>
      <c r="CB23" s="142" t="str">
        <f t="shared" si="12"/>
        <v/>
      </c>
      <c r="CD23" s="4">
        <f t="shared" si="26"/>
        <v>18</v>
      </c>
      <c r="CE23" s="4">
        <f t="shared" si="27"/>
        <v>0</v>
      </c>
      <c r="CF23" s="4">
        <f t="shared" si="28"/>
        <v>1</v>
      </c>
      <c r="CG23" s="4">
        <f t="shared" ca="1" si="13"/>
        <v>18</v>
      </c>
      <c r="CH23" s="159">
        <v>18</v>
      </c>
      <c r="CI23" s="157">
        <f t="shared" si="14"/>
        <v>1</v>
      </c>
      <c r="CJ23" s="157">
        <f t="shared" ca="1" si="33"/>
        <v>18</v>
      </c>
      <c r="CK23" s="157" t="str">
        <f t="shared" ca="1" si="33"/>
        <v>ルールやマナー</v>
      </c>
      <c r="CL23" s="158" t="str">
        <f t="shared" ca="1" si="33"/>
        <v>　掃除をしないＡさんに、Ｂさんが注意をしてもめている。</v>
      </c>
      <c r="CM23" s="157">
        <f t="shared" ca="1" si="33"/>
        <v>0</v>
      </c>
      <c r="CN23" s="157">
        <f t="shared" ca="1" si="33"/>
        <v>0</v>
      </c>
      <c r="CO23" s="157">
        <f t="shared" ca="1" si="33"/>
        <v>0</v>
      </c>
      <c r="CP23" s="157">
        <f t="shared" ca="1" si="33"/>
        <v>0</v>
      </c>
      <c r="CQ23" s="244" t="str">
        <f t="shared" ca="1" si="29"/>
        <v/>
      </c>
      <c r="CR23" s="244" t="str">
        <f t="shared" ca="1" si="30"/>
        <v/>
      </c>
      <c r="CS23" s="244" t="str">
        <f t="shared" ca="1" si="31"/>
        <v/>
      </c>
      <c r="CT23" s="244" t="str">
        <f t="shared" ca="1" si="32"/>
        <v/>
      </c>
      <c r="JA23" s="5"/>
      <c r="JB23" s="4"/>
    </row>
    <row r="24" spans="1:262" s="1" customFormat="1" ht="39" customHeight="1">
      <c r="A24" s="126">
        <v>4</v>
      </c>
      <c r="B24" s="127" t="s">
        <v>19</v>
      </c>
      <c r="C24" s="130">
        <v>19</v>
      </c>
      <c r="D24" s="332" t="s">
        <v>61</v>
      </c>
      <c r="E24" s="333"/>
      <c r="F24" s="333"/>
      <c r="G24" s="333"/>
      <c r="H24" s="333"/>
      <c r="I24" s="333"/>
      <c r="J24" s="333"/>
      <c r="K24" s="334"/>
      <c r="L24" s="137"/>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7"/>
        <v>0</v>
      </c>
      <c r="BK24" s="79">
        <f t="shared" si="17"/>
        <v>0</v>
      </c>
      <c r="BL24" s="79">
        <f t="shared" si="17"/>
        <v>0</v>
      </c>
      <c r="BM24" s="80">
        <f t="shared" si="17"/>
        <v>0</v>
      </c>
      <c r="BN24" s="81">
        <f t="shared" si="18"/>
        <v>0</v>
      </c>
      <c r="BO24" s="82">
        <f t="shared" si="18"/>
        <v>0</v>
      </c>
      <c r="BP24" s="82">
        <f t="shared" si="18"/>
        <v>0</v>
      </c>
      <c r="BQ24" s="83">
        <f t="shared" si="18"/>
        <v>0</v>
      </c>
      <c r="BR24" s="98">
        <f t="shared" si="19"/>
        <v>0</v>
      </c>
      <c r="BS24" s="99">
        <f t="shared" si="20"/>
        <v>0</v>
      </c>
      <c r="BT24" s="99">
        <f t="shared" si="21"/>
        <v>0</v>
      </c>
      <c r="BU24" s="100">
        <f t="shared" si="22"/>
        <v>0</v>
      </c>
      <c r="BV24" s="144">
        <f t="shared" si="11"/>
        <v>0</v>
      </c>
      <c r="BW24" s="138" t="str">
        <f t="shared" si="23"/>
        <v/>
      </c>
      <c r="BX24" s="139" t="str">
        <f t="shared" si="24"/>
        <v/>
      </c>
      <c r="BY24" s="279" t="str">
        <f t="shared" si="25"/>
        <v/>
      </c>
      <c r="BZ24" s="140"/>
      <c r="CA24" s="141"/>
      <c r="CB24" s="142" t="str">
        <f t="shared" si="12"/>
        <v/>
      </c>
      <c r="CD24" s="4">
        <f t="shared" si="26"/>
        <v>19</v>
      </c>
      <c r="CE24" s="4">
        <f t="shared" si="27"/>
        <v>0</v>
      </c>
      <c r="CF24" s="4">
        <f t="shared" si="28"/>
        <v>1</v>
      </c>
      <c r="CG24" s="4">
        <f t="shared" ca="1" si="13"/>
        <v>19</v>
      </c>
      <c r="CH24" s="159">
        <v>19</v>
      </c>
      <c r="CI24" s="157">
        <f t="shared" si="14"/>
        <v>1</v>
      </c>
      <c r="CJ24" s="157">
        <f t="shared" ca="1" si="33"/>
        <v>19</v>
      </c>
      <c r="CK24" s="157" t="str">
        <f t="shared" ca="1" si="33"/>
        <v>ルールやマナー</v>
      </c>
      <c r="CL24" s="158" t="str">
        <f t="shared" ca="1" si="33"/>
        <v>　みんなで遊ぶと決めた日に、いっしょに遊ばないＡさんにＢさんが注意をしてもめている。</v>
      </c>
      <c r="CM24" s="157">
        <f t="shared" ca="1" si="33"/>
        <v>0</v>
      </c>
      <c r="CN24" s="157">
        <f t="shared" ca="1" si="33"/>
        <v>0</v>
      </c>
      <c r="CO24" s="157">
        <f t="shared" ca="1" si="33"/>
        <v>0</v>
      </c>
      <c r="CP24" s="157">
        <f t="shared" ca="1" si="33"/>
        <v>0</v>
      </c>
      <c r="CQ24" s="244" t="str">
        <f t="shared" ca="1" si="29"/>
        <v/>
      </c>
      <c r="CR24" s="244" t="str">
        <f t="shared" ca="1" si="30"/>
        <v/>
      </c>
      <c r="CS24" s="244" t="str">
        <f t="shared" ca="1" si="31"/>
        <v/>
      </c>
      <c r="CT24" s="244" t="str">
        <f t="shared" ca="1" si="32"/>
        <v/>
      </c>
      <c r="JA24" s="5"/>
      <c r="JB24" s="4"/>
    </row>
    <row r="25" spans="1:262" s="1" customFormat="1" ht="39" customHeight="1">
      <c r="A25" s="126">
        <v>4</v>
      </c>
      <c r="B25" s="127" t="s">
        <v>19</v>
      </c>
      <c r="C25" s="130">
        <v>20</v>
      </c>
      <c r="D25" s="332" t="s">
        <v>54</v>
      </c>
      <c r="E25" s="333"/>
      <c r="F25" s="333"/>
      <c r="G25" s="333"/>
      <c r="H25" s="333"/>
      <c r="I25" s="333"/>
      <c r="J25" s="333"/>
      <c r="K25" s="334"/>
      <c r="L25" s="137"/>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7"/>
        <v>0</v>
      </c>
      <c r="BK25" s="79">
        <f t="shared" si="17"/>
        <v>0</v>
      </c>
      <c r="BL25" s="79">
        <f t="shared" si="17"/>
        <v>0</v>
      </c>
      <c r="BM25" s="80">
        <f t="shared" si="17"/>
        <v>0</v>
      </c>
      <c r="BN25" s="81">
        <f t="shared" si="18"/>
        <v>0</v>
      </c>
      <c r="BO25" s="82">
        <f t="shared" si="18"/>
        <v>0</v>
      </c>
      <c r="BP25" s="82">
        <f t="shared" si="18"/>
        <v>0</v>
      </c>
      <c r="BQ25" s="83">
        <f t="shared" si="18"/>
        <v>0</v>
      </c>
      <c r="BR25" s="98">
        <f t="shared" si="19"/>
        <v>0</v>
      </c>
      <c r="BS25" s="99">
        <f t="shared" si="20"/>
        <v>0</v>
      </c>
      <c r="BT25" s="99">
        <f t="shared" si="21"/>
        <v>0</v>
      </c>
      <c r="BU25" s="100">
        <f t="shared" si="22"/>
        <v>0</v>
      </c>
      <c r="BV25" s="144">
        <f t="shared" si="11"/>
        <v>0</v>
      </c>
      <c r="BW25" s="138" t="str">
        <f t="shared" si="23"/>
        <v/>
      </c>
      <c r="BX25" s="139" t="str">
        <f t="shared" si="24"/>
        <v/>
      </c>
      <c r="BY25" s="279" t="str">
        <f t="shared" si="25"/>
        <v/>
      </c>
      <c r="BZ25" s="140"/>
      <c r="CA25" s="141"/>
      <c r="CB25" s="142" t="str">
        <f t="shared" si="12"/>
        <v/>
      </c>
      <c r="CD25" s="4">
        <f t="shared" si="26"/>
        <v>20</v>
      </c>
      <c r="CE25" s="4">
        <f t="shared" si="27"/>
        <v>0</v>
      </c>
      <c r="CF25" s="4">
        <f t="shared" si="28"/>
        <v>1</v>
      </c>
      <c r="CG25" s="4">
        <f t="shared" ca="1" si="13"/>
        <v>20</v>
      </c>
      <c r="CH25" s="159">
        <v>20</v>
      </c>
      <c r="CI25" s="157">
        <f t="shared" si="14"/>
        <v>1</v>
      </c>
      <c r="CJ25" s="157">
        <f t="shared" ca="1" si="33"/>
        <v>20</v>
      </c>
      <c r="CK25" s="157" t="str">
        <f t="shared" ca="1" si="33"/>
        <v>ルールやマナー</v>
      </c>
      <c r="CL25" s="158" t="str">
        <f t="shared" ca="1" si="33"/>
        <v>　授業が始まっても本を読むのをやめないＡさんに、Ｂさんが注意をしてもめている。</v>
      </c>
      <c r="CM25" s="157">
        <f t="shared" ca="1" si="33"/>
        <v>0</v>
      </c>
      <c r="CN25" s="157">
        <f t="shared" ca="1" si="33"/>
        <v>0</v>
      </c>
      <c r="CO25" s="157">
        <f t="shared" ca="1" si="33"/>
        <v>0</v>
      </c>
      <c r="CP25" s="157">
        <f t="shared" ca="1" si="33"/>
        <v>0</v>
      </c>
      <c r="CQ25" s="244" t="str">
        <f t="shared" ca="1" si="29"/>
        <v/>
      </c>
      <c r="CR25" s="244" t="str">
        <f t="shared" ca="1" si="30"/>
        <v/>
      </c>
      <c r="CS25" s="244" t="str">
        <f t="shared" ca="1" si="31"/>
        <v/>
      </c>
      <c r="CT25" s="244" t="str">
        <f t="shared" ca="1" si="32"/>
        <v/>
      </c>
      <c r="JA25" s="5"/>
      <c r="JB25" s="4"/>
    </row>
    <row r="26" spans="1:262" s="1" customFormat="1" ht="39" customHeight="1">
      <c r="A26" s="126">
        <v>4</v>
      </c>
      <c r="B26" s="127" t="s">
        <v>19</v>
      </c>
      <c r="C26" s="130">
        <v>21</v>
      </c>
      <c r="D26" s="332" t="s">
        <v>68</v>
      </c>
      <c r="E26" s="333"/>
      <c r="F26" s="333"/>
      <c r="G26" s="333"/>
      <c r="H26" s="333"/>
      <c r="I26" s="333"/>
      <c r="J26" s="333"/>
      <c r="K26" s="334"/>
      <c r="L26" s="137"/>
      <c r="M26" s="7"/>
      <c r="N26" s="7"/>
      <c r="O26" s="7"/>
      <c r="P26" s="7"/>
      <c r="Q26" s="7"/>
      <c r="R26" s="7"/>
      <c r="S26" s="7"/>
      <c r="T26" s="7"/>
      <c r="U26" s="7"/>
      <c r="V26" s="7"/>
      <c r="W26" s="7"/>
      <c r="X26" s="7"/>
      <c r="Y26" s="7"/>
      <c r="Z26" s="7"/>
      <c r="AA26" s="7"/>
      <c r="AB26" s="7"/>
      <c r="AC26" s="7"/>
      <c r="AD26" s="7"/>
      <c r="AE26" s="7"/>
      <c r="AF26" s="7"/>
      <c r="AG26" s="7"/>
      <c r="AH26" s="7"/>
      <c r="AI26" s="7"/>
      <c r="AJ26" s="9"/>
      <c r="AK26" s="10"/>
      <c r="AL26" s="7"/>
      <c r="AM26" s="7"/>
      <c r="AN26" s="7"/>
      <c r="AO26" s="7"/>
      <c r="AP26" s="7"/>
      <c r="AQ26" s="7"/>
      <c r="AR26" s="7"/>
      <c r="AS26" s="7"/>
      <c r="AT26" s="7"/>
      <c r="AU26" s="7"/>
      <c r="AV26" s="7"/>
      <c r="AW26" s="7"/>
      <c r="AX26" s="7"/>
      <c r="AY26" s="7"/>
      <c r="AZ26" s="7"/>
      <c r="BA26" s="7"/>
      <c r="BB26" s="7"/>
      <c r="BC26" s="7"/>
      <c r="BD26" s="7"/>
      <c r="BE26" s="7"/>
      <c r="BF26" s="7"/>
      <c r="BG26" s="7"/>
      <c r="BH26" s="7"/>
      <c r="BI26" s="8"/>
      <c r="BJ26" s="78">
        <f t="shared" si="17"/>
        <v>0</v>
      </c>
      <c r="BK26" s="79">
        <f t="shared" si="17"/>
        <v>0</v>
      </c>
      <c r="BL26" s="79">
        <f t="shared" si="17"/>
        <v>0</v>
      </c>
      <c r="BM26" s="80">
        <f t="shared" si="17"/>
        <v>0</v>
      </c>
      <c r="BN26" s="81">
        <f t="shared" si="18"/>
        <v>0</v>
      </c>
      <c r="BO26" s="82">
        <f t="shared" si="18"/>
        <v>0</v>
      </c>
      <c r="BP26" s="82">
        <f t="shared" si="18"/>
        <v>0</v>
      </c>
      <c r="BQ26" s="83">
        <f t="shared" si="18"/>
        <v>0</v>
      </c>
      <c r="BR26" s="98">
        <f t="shared" si="19"/>
        <v>0</v>
      </c>
      <c r="BS26" s="99">
        <f t="shared" si="20"/>
        <v>0</v>
      </c>
      <c r="BT26" s="99">
        <f t="shared" si="21"/>
        <v>0</v>
      </c>
      <c r="BU26" s="100">
        <f t="shared" si="22"/>
        <v>0</v>
      </c>
      <c r="BV26" s="144">
        <f t="shared" si="11"/>
        <v>0</v>
      </c>
      <c r="BW26" s="138" t="str">
        <f t="shared" si="23"/>
        <v/>
      </c>
      <c r="BX26" s="139" t="str">
        <f t="shared" si="24"/>
        <v/>
      </c>
      <c r="BY26" s="279" t="str">
        <f t="shared" si="25"/>
        <v/>
      </c>
      <c r="BZ26" s="140"/>
      <c r="CA26" s="141"/>
      <c r="CB26" s="142" t="str">
        <f t="shared" si="12"/>
        <v/>
      </c>
      <c r="CD26" s="4">
        <f t="shared" si="26"/>
        <v>21</v>
      </c>
      <c r="CE26" s="4">
        <f t="shared" si="27"/>
        <v>0</v>
      </c>
      <c r="CF26" s="4">
        <f t="shared" si="28"/>
        <v>1</v>
      </c>
      <c r="CG26" s="4">
        <f t="shared" ca="1" si="13"/>
        <v>21</v>
      </c>
      <c r="CH26" s="159">
        <v>21</v>
      </c>
      <c r="CI26" s="157">
        <f t="shared" si="14"/>
        <v>1</v>
      </c>
      <c r="CJ26" s="157">
        <f t="shared" ref="CJ26:CP35" ca="1" si="34">IFERROR(INDEX(INDIRECT(CJ$4),MATCH($CH26,強制順位,0),1),"")</f>
        <v>21</v>
      </c>
      <c r="CK26" s="157" t="str">
        <f t="shared" ca="1" si="34"/>
        <v>ルールやマナー</v>
      </c>
      <c r="CL26" s="158" t="str">
        <f t="shared" ca="1" si="34"/>
        <v>　ＡさんがＢさんに「一緒に遊ぼう」と言ったときに、断られてもめている。</v>
      </c>
      <c r="CM26" s="157">
        <f t="shared" ca="1" si="34"/>
        <v>0</v>
      </c>
      <c r="CN26" s="157">
        <f t="shared" ca="1" si="34"/>
        <v>0</v>
      </c>
      <c r="CO26" s="157">
        <f t="shared" ca="1" si="34"/>
        <v>0</v>
      </c>
      <c r="CP26" s="157">
        <f t="shared" ca="1" si="34"/>
        <v>0</v>
      </c>
      <c r="CQ26" s="244" t="str">
        <f t="shared" ca="1" si="29"/>
        <v/>
      </c>
      <c r="CR26" s="244" t="str">
        <f t="shared" ca="1" si="30"/>
        <v/>
      </c>
      <c r="CS26" s="244" t="str">
        <f t="shared" ca="1" si="31"/>
        <v/>
      </c>
      <c r="CT26" s="244" t="str">
        <f t="shared" ca="1" si="32"/>
        <v/>
      </c>
      <c r="JA26" s="5"/>
      <c r="JB26" s="4"/>
    </row>
    <row r="27" spans="1:262" s="1" customFormat="1" ht="39" customHeight="1">
      <c r="A27" s="126">
        <v>4</v>
      </c>
      <c r="B27" s="127" t="s">
        <v>19</v>
      </c>
      <c r="C27" s="130">
        <v>22</v>
      </c>
      <c r="D27" s="332" t="s">
        <v>51</v>
      </c>
      <c r="E27" s="333"/>
      <c r="F27" s="333"/>
      <c r="G27" s="333"/>
      <c r="H27" s="333"/>
      <c r="I27" s="333"/>
      <c r="J27" s="333"/>
      <c r="K27" s="334"/>
      <c r="L27" s="137"/>
      <c r="M27" s="7"/>
      <c r="N27" s="7"/>
      <c r="O27" s="7"/>
      <c r="P27" s="7"/>
      <c r="Q27" s="7"/>
      <c r="R27" s="7"/>
      <c r="S27" s="7"/>
      <c r="T27" s="7"/>
      <c r="U27" s="7"/>
      <c r="V27" s="7"/>
      <c r="W27" s="7"/>
      <c r="X27" s="7"/>
      <c r="Y27" s="7"/>
      <c r="Z27" s="7"/>
      <c r="AA27" s="7"/>
      <c r="AB27" s="7"/>
      <c r="AC27" s="7"/>
      <c r="AD27" s="7"/>
      <c r="AE27" s="7"/>
      <c r="AF27" s="7"/>
      <c r="AG27" s="7"/>
      <c r="AH27" s="7"/>
      <c r="AI27" s="7"/>
      <c r="AJ27" s="9"/>
      <c r="AK27" s="10"/>
      <c r="AL27" s="7"/>
      <c r="AM27" s="7"/>
      <c r="AN27" s="7"/>
      <c r="AO27" s="7"/>
      <c r="AP27" s="7"/>
      <c r="AQ27" s="7"/>
      <c r="AR27" s="7"/>
      <c r="AS27" s="7"/>
      <c r="AT27" s="7"/>
      <c r="AU27" s="7"/>
      <c r="AV27" s="7"/>
      <c r="AW27" s="7"/>
      <c r="AX27" s="7"/>
      <c r="AY27" s="7"/>
      <c r="AZ27" s="7"/>
      <c r="BA27" s="7"/>
      <c r="BB27" s="7"/>
      <c r="BC27" s="7"/>
      <c r="BD27" s="7"/>
      <c r="BE27" s="7"/>
      <c r="BF27" s="7"/>
      <c r="BG27" s="7"/>
      <c r="BH27" s="7"/>
      <c r="BI27" s="8"/>
      <c r="BJ27" s="78">
        <f t="shared" si="17"/>
        <v>0</v>
      </c>
      <c r="BK27" s="79">
        <f t="shared" si="17"/>
        <v>0</v>
      </c>
      <c r="BL27" s="79">
        <f t="shared" si="17"/>
        <v>0</v>
      </c>
      <c r="BM27" s="80">
        <f t="shared" si="17"/>
        <v>0</v>
      </c>
      <c r="BN27" s="81">
        <f t="shared" si="18"/>
        <v>0</v>
      </c>
      <c r="BO27" s="82">
        <f t="shared" si="18"/>
        <v>0</v>
      </c>
      <c r="BP27" s="82">
        <f t="shared" si="18"/>
        <v>0</v>
      </c>
      <c r="BQ27" s="83">
        <f t="shared" si="18"/>
        <v>0</v>
      </c>
      <c r="BR27" s="98">
        <f t="shared" si="19"/>
        <v>0</v>
      </c>
      <c r="BS27" s="99">
        <f t="shared" si="20"/>
        <v>0</v>
      </c>
      <c r="BT27" s="99">
        <f t="shared" si="21"/>
        <v>0</v>
      </c>
      <c r="BU27" s="100">
        <f t="shared" si="22"/>
        <v>0</v>
      </c>
      <c r="BV27" s="144">
        <f t="shared" si="11"/>
        <v>0</v>
      </c>
      <c r="BW27" s="138" t="str">
        <f t="shared" si="23"/>
        <v/>
      </c>
      <c r="BX27" s="139" t="str">
        <f t="shared" si="24"/>
        <v/>
      </c>
      <c r="BY27" s="279" t="str">
        <f t="shared" si="25"/>
        <v/>
      </c>
      <c r="BZ27" s="140"/>
      <c r="CA27" s="141"/>
      <c r="CB27" s="142" t="str">
        <f t="shared" si="12"/>
        <v/>
      </c>
      <c r="CD27" s="4">
        <f t="shared" si="26"/>
        <v>22</v>
      </c>
      <c r="CE27" s="4">
        <f t="shared" si="27"/>
        <v>0</v>
      </c>
      <c r="CF27" s="4">
        <f t="shared" si="28"/>
        <v>1</v>
      </c>
      <c r="CG27" s="4">
        <f t="shared" ca="1" si="13"/>
        <v>22</v>
      </c>
      <c r="CH27" s="159">
        <v>22</v>
      </c>
      <c r="CI27" s="157">
        <f t="shared" si="14"/>
        <v>1</v>
      </c>
      <c r="CJ27" s="157">
        <f t="shared" ca="1" si="34"/>
        <v>22</v>
      </c>
      <c r="CK27" s="157" t="str">
        <f t="shared" ca="1" si="34"/>
        <v>ルールやマナー</v>
      </c>
      <c r="CL27" s="158" t="str">
        <f t="shared" ca="1" si="34"/>
        <v>　Ａさんが授業で２人組をつくるときに「一緒にしよう」と言ったら、Ｂさんに断られてもめている。</v>
      </c>
      <c r="CM27" s="157">
        <f t="shared" ca="1" si="34"/>
        <v>0</v>
      </c>
      <c r="CN27" s="157">
        <f t="shared" ca="1" si="34"/>
        <v>0</v>
      </c>
      <c r="CO27" s="157">
        <f t="shared" ca="1" si="34"/>
        <v>0</v>
      </c>
      <c r="CP27" s="157">
        <f t="shared" ca="1" si="34"/>
        <v>0</v>
      </c>
      <c r="CQ27" s="244" t="str">
        <f t="shared" ca="1" si="29"/>
        <v/>
      </c>
      <c r="CR27" s="244" t="str">
        <f t="shared" ca="1" si="30"/>
        <v/>
      </c>
      <c r="CS27" s="244" t="str">
        <f t="shared" ca="1" si="31"/>
        <v/>
      </c>
      <c r="CT27" s="244" t="str">
        <f t="shared" ca="1" si="32"/>
        <v/>
      </c>
      <c r="JA27" s="5"/>
      <c r="JB27" s="4"/>
    </row>
    <row r="28" spans="1:262" s="1" customFormat="1" ht="39" customHeight="1">
      <c r="A28" s="126">
        <v>4</v>
      </c>
      <c r="B28" s="127" t="s">
        <v>19</v>
      </c>
      <c r="C28" s="130">
        <v>23</v>
      </c>
      <c r="D28" s="332" t="s">
        <v>56</v>
      </c>
      <c r="E28" s="333"/>
      <c r="F28" s="333"/>
      <c r="G28" s="333"/>
      <c r="H28" s="333"/>
      <c r="I28" s="333"/>
      <c r="J28" s="333"/>
      <c r="K28" s="334"/>
      <c r="L28" s="137"/>
      <c r="M28" s="7"/>
      <c r="N28" s="7"/>
      <c r="O28" s="7"/>
      <c r="P28" s="7"/>
      <c r="Q28" s="7"/>
      <c r="R28" s="7"/>
      <c r="S28" s="7"/>
      <c r="T28" s="7"/>
      <c r="U28" s="7"/>
      <c r="V28" s="7"/>
      <c r="W28" s="7"/>
      <c r="X28" s="7"/>
      <c r="Y28" s="7"/>
      <c r="Z28" s="7"/>
      <c r="AA28" s="7"/>
      <c r="AB28" s="7"/>
      <c r="AC28" s="7"/>
      <c r="AD28" s="7"/>
      <c r="AE28" s="7"/>
      <c r="AF28" s="7"/>
      <c r="AG28" s="7"/>
      <c r="AH28" s="7"/>
      <c r="AI28" s="7"/>
      <c r="AJ28" s="9"/>
      <c r="AK28" s="10"/>
      <c r="AL28" s="7"/>
      <c r="AM28" s="7"/>
      <c r="AN28" s="7"/>
      <c r="AO28" s="7"/>
      <c r="AP28" s="7"/>
      <c r="AQ28" s="7"/>
      <c r="AR28" s="7"/>
      <c r="AS28" s="7"/>
      <c r="AT28" s="7"/>
      <c r="AU28" s="7"/>
      <c r="AV28" s="7"/>
      <c r="AW28" s="7"/>
      <c r="AX28" s="7"/>
      <c r="AY28" s="7"/>
      <c r="AZ28" s="7"/>
      <c r="BA28" s="7"/>
      <c r="BB28" s="7"/>
      <c r="BC28" s="7"/>
      <c r="BD28" s="7"/>
      <c r="BE28" s="7"/>
      <c r="BF28" s="7"/>
      <c r="BG28" s="7"/>
      <c r="BH28" s="7"/>
      <c r="BI28" s="8"/>
      <c r="BJ28" s="78">
        <f t="shared" si="17"/>
        <v>0</v>
      </c>
      <c r="BK28" s="79">
        <f t="shared" si="17"/>
        <v>0</v>
      </c>
      <c r="BL28" s="79">
        <f t="shared" si="17"/>
        <v>0</v>
      </c>
      <c r="BM28" s="80">
        <f t="shared" si="17"/>
        <v>0</v>
      </c>
      <c r="BN28" s="81">
        <f t="shared" si="18"/>
        <v>0</v>
      </c>
      <c r="BO28" s="82">
        <f t="shared" si="18"/>
        <v>0</v>
      </c>
      <c r="BP28" s="82">
        <f t="shared" si="18"/>
        <v>0</v>
      </c>
      <c r="BQ28" s="83">
        <f t="shared" si="18"/>
        <v>0</v>
      </c>
      <c r="BR28" s="98">
        <f t="shared" si="19"/>
        <v>0</v>
      </c>
      <c r="BS28" s="99">
        <f t="shared" si="20"/>
        <v>0</v>
      </c>
      <c r="BT28" s="99">
        <f t="shared" si="21"/>
        <v>0</v>
      </c>
      <c r="BU28" s="100">
        <f t="shared" si="22"/>
        <v>0</v>
      </c>
      <c r="BV28" s="144">
        <f t="shared" si="11"/>
        <v>0</v>
      </c>
      <c r="BW28" s="138" t="str">
        <f t="shared" si="23"/>
        <v/>
      </c>
      <c r="BX28" s="139" t="str">
        <f t="shared" si="24"/>
        <v/>
      </c>
      <c r="BY28" s="279" t="str">
        <f t="shared" si="25"/>
        <v/>
      </c>
      <c r="BZ28" s="140"/>
      <c r="CA28" s="141"/>
      <c r="CB28" s="142" t="str">
        <f t="shared" si="12"/>
        <v/>
      </c>
      <c r="CD28" s="4">
        <f t="shared" si="26"/>
        <v>23</v>
      </c>
      <c r="CE28" s="4">
        <f t="shared" si="27"/>
        <v>0</v>
      </c>
      <c r="CF28" s="4">
        <f t="shared" si="28"/>
        <v>1</v>
      </c>
      <c r="CG28" s="4">
        <f t="shared" ca="1" si="13"/>
        <v>23</v>
      </c>
      <c r="CH28" s="159">
        <v>23</v>
      </c>
      <c r="CI28" s="157">
        <f t="shared" si="14"/>
        <v>1</v>
      </c>
      <c r="CJ28" s="157">
        <f t="shared" ca="1" si="34"/>
        <v>23</v>
      </c>
      <c r="CK28" s="157" t="str">
        <f t="shared" ca="1" si="34"/>
        <v>ルールやマナー</v>
      </c>
      <c r="CL28" s="158" t="str">
        <f t="shared" ca="1" si="34"/>
        <v>　ＡさんがＢさんと「一緒に行こう」と約束していたが、他の友だちと行っていることが分かりもめている。</v>
      </c>
      <c r="CM28" s="157">
        <f t="shared" ca="1" si="34"/>
        <v>0</v>
      </c>
      <c r="CN28" s="157">
        <f t="shared" ca="1" si="34"/>
        <v>0</v>
      </c>
      <c r="CO28" s="157">
        <f t="shared" ca="1" si="34"/>
        <v>0</v>
      </c>
      <c r="CP28" s="157">
        <f t="shared" ca="1" si="34"/>
        <v>0</v>
      </c>
      <c r="CQ28" s="244" t="str">
        <f t="shared" ca="1" si="29"/>
        <v/>
      </c>
      <c r="CR28" s="244" t="str">
        <f t="shared" ca="1" si="30"/>
        <v/>
      </c>
      <c r="CS28" s="244" t="str">
        <f t="shared" ca="1" si="31"/>
        <v/>
      </c>
      <c r="CT28" s="244" t="str">
        <f t="shared" ca="1" si="32"/>
        <v/>
      </c>
      <c r="JA28" s="5"/>
      <c r="JB28" s="4"/>
    </row>
    <row r="29" spans="1:262" s="1" customFormat="1" ht="39" customHeight="1">
      <c r="A29" s="126">
        <v>4</v>
      </c>
      <c r="B29" s="127" t="s">
        <v>19</v>
      </c>
      <c r="C29" s="130">
        <v>24</v>
      </c>
      <c r="D29" s="332" t="s">
        <v>66</v>
      </c>
      <c r="E29" s="333"/>
      <c r="F29" s="333"/>
      <c r="G29" s="333"/>
      <c r="H29" s="333"/>
      <c r="I29" s="333"/>
      <c r="J29" s="333"/>
      <c r="K29" s="334"/>
      <c r="L29" s="137"/>
      <c r="M29" s="7"/>
      <c r="N29" s="7"/>
      <c r="O29" s="7"/>
      <c r="P29" s="7"/>
      <c r="Q29" s="7"/>
      <c r="R29" s="7"/>
      <c r="S29" s="7"/>
      <c r="T29" s="7"/>
      <c r="U29" s="7"/>
      <c r="V29" s="7"/>
      <c r="W29" s="7"/>
      <c r="X29" s="7"/>
      <c r="Y29" s="7"/>
      <c r="Z29" s="7"/>
      <c r="AA29" s="7"/>
      <c r="AB29" s="7"/>
      <c r="AC29" s="7"/>
      <c r="AD29" s="7"/>
      <c r="AE29" s="7"/>
      <c r="AF29" s="7"/>
      <c r="AG29" s="7"/>
      <c r="AH29" s="7"/>
      <c r="AI29" s="7"/>
      <c r="AJ29" s="9"/>
      <c r="AK29" s="10"/>
      <c r="AL29" s="7"/>
      <c r="AM29" s="7"/>
      <c r="AN29" s="7"/>
      <c r="AO29" s="7"/>
      <c r="AP29" s="7"/>
      <c r="AQ29" s="7"/>
      <c r="AR29" s="7"/>
      <c r="AS29" s="7"/>
      <c r="AT29" s="7"/>
      <c r="AU29" s="7"/>
      <c r="AV29" s="7"/>
      <c r="AW29" s="7"/>
      <c r="AX29" s="7"/>
      <c r="AY29" s="7"/>
      <c r="AZ29" s="7"/>
      <c r="BA29" s="7"/>
      <c r="BB29" s="7"/>
      <c r="BC29" s="7"/>
      <c r="BD29" s="7"/>
      <c r="BE29" s="7"/>
      <c r="BF29" s="7"/>
      <c r="BG29" s="7"/>
      <c r="BH29" s="7"/>
      <c r="BI29" s="8"/>
      <c r="BJ29" s="78">
        <f t="shared" si="17"/>
        <v>0</v>
      </c>
      <c r="BK29" s="79">
        <f t="shared" si="17"/>
        <v>0</v>
      </c>
      <c r="BL29" s="79">
        <f t="shared" si="17"/>
        <v>0</v>
      </c>
      <c r="BM29" s="80">
        <f t="shared" si="17"/>
        <v>0</v>
      </c>
      <c r="BN29" s="81">
        <f t="shared" si="18"/>
        <v>0</v>
      </c>
      <c r="BO29" s="82">
        <f t="shared" si="18"/>
        <v>0</v>
      </c>
      <c r="BP29" s="82">
        <f t="shared" si="18"/>
        <v>0</v>
      </c>
      <c r="BQ29" s="83">
        <f t="shared" si="18"/>
        <v>0</v>
      </c>
      <c r="BR29" s="98">
        <f t="shared" si="19"/>
        <v>0</v>
      </c>
      <c r="BS29" s="99">
        <f t="shared" si="20"/>
        <v>0</v>
      </c>
      <c r="BT29" s="99">
        <f t="shared" si="21"/>
        <v>0</v>
      </c>
      <c r="BU29" s="100">
        <f t="shared" si="22"/>
        <v>0</v>
      </c>
      <c r="BV29" s="144">
        <f t="shared" si="11"/>
        <v>0</v>
      </c>
      <c r="BW29" s="138" t="str">
        <f t="shared" si="23"/>
        <v/>
      </c>
      <c r="BX29" s="139" t="str">
        <f t="shared" si="24"/>
        <v/>
      </c>
      <c r="BY29" s="279" t="str">
        <f t="shared" si="25"/>
        <v/>
      </c>
      <c r="BZ29" s="140"/>
      <c r="CA29" s="141"/>
      <c r="CB29" s="142" t="str">
        <f t="shared" si="12"/>
        <v/>
      </c>
      <c r="CD29" s="4">
        <f t="shared" si="26"/>
        <v>24</v>
      </c>
      <c r="CE29" s="4">
        <f t="shared" si="27"/>
        <v>0</v>
      </c>
      <c r="CF29" s="4">
        <f t="shared" si="28"/>
        <v>1</v>
      </c>
      <c r="CG29" s="4">
        <f t="shared" ca="1" si="13"/>
        <v>24</v>
      </c>
      <c r="CH29" s="159">
        <v>24</v>
      </c>
      <c r="CI29" s="157">
        <f t="shared" si="14"/>
        <v>1</v>
      </c>
      <c r="CJ29" s="157">
        <f t="shared" ca="1" si="34"/>
        <v>24</v>
      </c>
      <c r="CK29" s="157" t="str">
        <f t="shared" ca="1" si="34"/>
        <v>ルールやマナー</v>
      </c>
      <c r="CL29" s="158" t="str">
        <f t="shared" ca="1" si="34"/>
        <v>　Ａさんがふざけて、Ｂさんが嫌がるあだ名で呼んでもめている。</v>
      </c>
      <c r="CM29" s="157">
        <f t="shared" ca="1" si="34"/>
        <v>0</v>
      </c>
      <c r="CN29" s="157">
        <f t="shared" ca="1" si="34"/>
        <v>0</v>
      </c>
      <c r="CO29" s="157">
        <f t="shared" ca="1" si="34"/>
        <v>0</v>
      </c>
      <c r="CP29" s="157">
        <f t="shared" ca="1" si="34"/>
        <v>0</v>
      </c>
      <c r="CQ29" s="244" t="str">
        <f t="shared" ca="1" si="29"/>
        <v/>
      </c>
      <c r="CR29" s="244" t="str">
        <f t="shared" ca="1" si="30"/>
        <v/>
      </c>
      <c r="CS29" s="244" t="str">
        <f t="shared" ca="1" si="31"/>
        <v/>
      </c>
      <c r="CT29" s="244" t="str">
        <f t="shared" ca="1" si="32"/>
        <v/>
      </c>
      <c r="JA29" s="5"/>
      <c r="JB29" s="4"/>
    </row>
    <row r="30" spans="1:262" s="1" customFormat="1" ht="39" customHeight="1">
      <c r="A30" s="126">
        <v>4</v>
      </c>
      <c r="B30" s="127" t="s">
        <v>19</v>
      </c>
      <c r="C30" s="130">
        <v>25</v>
      </c>
      <c r="D30" s="332" t="s">
        <v>71</v>
      </c>
      <c r="E30" s="333"/>
      <c r="F30" s="333"/>
      <c r="G30" s="333"/>
      <c r="H30" s="333"/>
      <c r="I30" s="333"/>
      <c r="J30" s="333"/>
      <c r="K30" s="334"/>
      <c r="L30" s="137"/>
      <c r="M30" s="7"/>
      <c r="N30" s="7"/>
      <c r="O30" s="7"/>
      <c r="P30" s="7"/>
      <c r="Q30" s="7"/>
      <c r="R30" s="7"/>
      <c r="S30" s="7"/>
      <c r="T30" s="7"/>
      <c r="U30" s="7"/>
      <c r="V30" s="7"/>
      <c r="W30" s="7"/>
      <c r="X30" s="7"/>
      <c r="Y30" s="7"/>
      <c r="Z30" s="7"/>
      <c r="AA30" s="7"/>
      <c r="AB30" s="7"/>
      <c r="AC30" s="7"/>
      <c r="AD30" s="7"/>
      <c r="AE30" s="7"/>
      <c r="AF30" s="7"/>
      <c r="AG30" s="7"/>
      <c r="AH30" s="7"/>
      <c r="AI30" s="7"/>
      <c r="AJ30" s="9"/>
      <c r="AK30" s="10"/>
      <c r="AL30" s="7"/>
      <c r="AM30" s="7"/>
      <c r="AN30" s="7"/>
      <c r="AO30" s="7"/>
      <c r="AP30" s="7"/>
      <c r="AQ30" s="7"/>
      <c r="AR30" s="7"/>
      <c r="AS30" s="7"/>
      <c r="AT30" s="7"/>
      <c r="AU30" s="7"/>
      <c r="AV30" s="7"/>
      <c r="AW30" s="7"/>
      <c r="AX30" s="7"/>
      <c r="AY30" s="7"/>
      <c r="AZ30" s="7"/>
      <c r="BA30" s="7"/>
      <c r="BB30" s="7"/>
      <c r="BC30" s="7"/>
      <c r="BD30" s="7"/>
      <c r="BE30" s="7"/>
      <c r="BF30" s="7"/>
      <c r="BG30" s="7"/>
      <c r="BH30" s="7"/>
      <c r="BI30" s="8"/>
      <c r="BJ30" s="78">
        <f t="shared" si="17"/>
        <v>0</v>
      </c>
      <c r="BK30" s="79">
        <f t="shared" si="17"/>
        <v>0</v>
      </c>
      <c r="BL30" s="79">
        <f t="shared" si="17"/>
        <v>0</v>
      </c>
      <c r="BM30" s="80">
        <f t="shared" si="17"/>
        <v>0</v>
      </c>
      <c r="BN30" s="81">
        <f t="shared" si="18"/>
        <v>0</v>
      </c>
      <c r="BO30" s="82">
        <f t="shared" si="18"/>
        <v>0</v>
      </c>
      <c r="BP30" s="82">
        <f t="shared" si="18"/>
        <v>0</v>
      </c>
      <c r="BQ30" s="83">
        <f t="shared" si="18"/>
        <v>0</v>
      </c>
      <c r="BR30" s="98">
        <f t="shared" si="19"/>
        <v>0</v>
      </c>
      <c r="BS30" s="99">
        <f t="shared" si="20"/>
        <v>0</v>
      </c>
      <c r="BT30" s="99">
        <f t="shared" si="21"/>
        <v>0</v>
      </c>
      <c r="BU30" s="100">
        <f t="shared" si="22"/>
        <v>0</v>
      </c>
      <c r="BV30" s="144">
        <f t="shared" si="11"/>
        <v>0</v>
      </c>
      <c r="BW30" s="138" t="str">
        <f t="shared" si="23"/>
        <v/>
      </c>
      <c r="BX30" s="139" t="str">
        <f t="shared" si="24"/>
        <v/>
      </c>
      <c r="BY30" s="279" t="str">
        <f t="shared" si="25"/>
        <v/>
      </c>
      <c r="BZ30" s="140"/>
      <c r="CA30" s="141"/>
      <c r="CB30" s="142" t="str">
        <f t="shared" si="12"/>
        <v/>
      </c>
      <c r="CD30" s="4">
        <f t="shared" si="26"/>
        <v>25</v>
      </c>
      <c r="CE30" s="4">
        <f t="shared" si="27"/>
        <v>0</v>
      </c>
      <c r="CF30" s="4">
        <f t="shared" si="28"/>
        <v>1</v>
      </c>
      <c r="CG30" s="4">
        <f t="shared" ca="1" si="13"/>
        <v>25</v>
      </c>
      <c r="CH30" s="159">
        <v>25</v>
      </c>
      <c r="CI30" s="157">
        <f t="shared" si="14"/>
        <v>1</v>
      </c>
      <c r="CJ30" s="157">
        <f t="shared" ca="1" si="34"/>
        <v>25</v>
      </c>
      <c r="CK30" s="157" t="str">
        <f t="shared" ca="1" si="34"/>
        <v>ルールやマナー</v>
      </c>
      <c r="CL30" s="158" t="str">
        <f t="shared" ca="1" si="34"/>
        <v>　Ａさんが、Ｂさんの好きな人を友だちにばらしたことでもめている。</v>
      </c>
      <c r="CM30" s="157">
        <f t="shared" ca="1" si="34"/>
        <v>0</v>
      </c>
      <c r="CN30" s="157">
        <f t="shared" ca="1" si="34"/>
        <v>0</v>
      </c>
      <c r="CO30" s="157">
        <f t="shared" ca="1" si="34"/>
        <v>0</v>
      </c>
      <c r="CP30" s="157">
        <f t="shared" ca="1" si="34"/>
        <v>0</v>
      </c>
      <c r="CQ30" s="244" t="str">
        <f t="shared" ca="1" si="29"/>
        <v/>
      </c>
      <c r="CR30" s="244" t="str">
        <f t="shared" ca="1" si="30"/>
        <v/>
      </c>
      <c r="CS30" s="244" t="str">
        <f t="shared" ca="1" si="31"/>
        <v/>
      </c>
      <c r="CT30" s="244" t="str">
        <f t="shared" ca="1" si="32"/>
        <v/>
      </c>
      <c r="JA30" s="5"/>
      <c r="JB30" s="4"/>
    </row>
    <row r="31" spans="1:262" s="1" customFormat="1" ht="39" customHeight="1">
      <c r="A31" s="129">
        <v>5</v>
      </c>
      <c r="B31" s="127" t="s">
        <v>20</v>
      </c>
      <c r="C31" s="130">
        <v>26</v>
      </c>
      <c r="D31" s="332" t="s">
        <v>65</v>
      </c>
      <c r="E31" s="333"/>
      <c r="F31" s="333"/>
      <c r="G31" s="333"/>
      <c r="H31" s="333"/>
      <c r="I31" s="333"/>
      <c r="J31" s="333"/>
      <c r="K31" s="334"/>
      <c r="L31" s="137"/>
      <c r="M31" s="7"/>
      <c r="N31" s="7"/>
      <c r="O31" s="7"/>
      <c r="P31" s="7"/>
      <c r="Q31" s="7"/>
      <c r="R31" s="7"/>
      <c r="S31" s="7"/>
      <c r="T31" s="7"/>
      <c r="U31" s="7"/>
      <c r="V31" s="7"/>
      <c r="W31" s="7"/>
      <c r="X31" s="7"/>
      <c r="Y31" s="7"/>
      <c r="Z31" s="7"/>
      <c r="AA31" s="7"/>
      <c r="AB31" s="7"/>
      <c r="AC31" s="7"/>
      <c r="AD31" s="7"/>
      <c r="AE31" s="7"/>
      <c r="AF31" s="7"/>
      <c r="AG31" s="7"/>
      <c r="AH31" s="7"/>
      <c r="AI31" s="7"/>
      <c r="AJ31" s="9"/>
      <c r="AK31" s="10"/>
      <c r="AL31" s="7"/>
      <c r="AM31" s="7"/>
      <c r="AN31" s="7"/>
      <c r="AO31" s="7"/>
      <c r="AP31" s="7"/>
      <c r="AQ31" s="7"/>
      <c r="AR31" s="7"/>
      <c r="AS31" s="7"/>
      <c r="AT31" s="7"/>
      <c r="AU31" s="7"/>
      <c r="AV31" s="7"/>
      <c r="AW31" s="7"/>
      <c r="AX31" s="7"/>
      <c r="AY31" s="7"/>
      <c r="AZ31" s="7"/>
      <c r="BA31" s="7"/>
      <c r="BB31" s="7"/>
      <c r="BC31" s="7"/>
      <c r="BD31" s="7"/>
      <c r="BE31" s="7"/>
      <c r="BF31" s="7"/>
      <c r="BG31" s="7"/>
      <c r="BH31" s="7"/>
      <c r="BI31" s="8"/>
      <c r="BJ31" s="78">
        <f t="shared" si="17"/>
        <v>0</v>
      </c>
      <c r="BK31" s="79">
        <f t="shared" si="17"/>
        <v>0</v>
      </c>
      <c r="BL31" s="79">
        <f t="shared" si="17"/>
        <v>0</v>
      </c>
      <c r="BM31" s="80">
        <f t="shared" si="17"/>
        <v>0</v>
      </c>
      <c r="BN31" s="81">
        <f t="shared" si="18"/>
        <v>0</v>
      </c>
      <c r="BO31" s="82">
        <f t="shared" si="18"/>
        <v>0</v>
      </c>
      <c r="BP31" s="82">
        <f t="shared" si="18"/>
        <v>0</v>
      </c>
      <c r="BQ31" s="83">
        <f t="shared" si="18"/>
        <v>0</v>
      </c>
      <c r="BR31" s="98">
        <f t="shared" si="19"/>
        <v>0</v>
      </c>
      <c r="BS31" s="99">
        <f t="shared" si="20"/>
        <v>0</v>
      </c>
      <c r="BT31" s="99">
        <f t="shared" si="21"/>
        <v>0</v>
      </c>
      <c r="BU31" s="100">
        <f t="shared" si="22"/>
        <v>0</v>
      </c>
      <c r="BV31" s="144">
        <f t="shared" si="11"/>
        <v>0</v>
      </c>
      <c r="BW31" s="138" t="str">
        <f t="shared" si="23"/>
        <v/>
      </c>
      <c r="BX31" s="139" t="str">
        <f t="shared" si="24"/>
        <v/>
      </c>
      <c r="BY31" s="279" t="str">
        <f t="shared" si="25"/>
        <v/>
      </c>
      <c r="BZ31" s="140"/>
      <c r="CA31" s="141"/>
      <c r="CB31" s="142" t="str">
        <f t="shared" si="12"/>
        <v/>
      </c>
      <c r="CD31" s="4">
        <f t="shared" si="26"/>
        <v>26</v>
      </c>
      <c r="CE31" s="4">
        <f t="shared" si="27"/>
        <v>0</v>
      </c>
      <c r="CF31" s="4">
        <f t="shared" si="28"/>
        <v>1</v>
      </c>
      <c r="CG31" s="4">
        <f t="shared" ca="1" si="13"/>
        <v>26</v>
      </c>
      <c r="CH31" s="159">
        <v>26</v>
      </c>
      <c r="CI31" s="157">
        <f t="shared" si="14"/>
        <v>1</v>
      </c>
      <c r="CJ31" s="157">
        <f t="shared" ca="1" si="34"/>
        <v>26</v>
      </c>
      <c r="CK31" s="157" t="str">
        <f t="shared" ca="1" si="34"/>
        <v>言い方</v>
      </c>
      <c r="CL31" s="158" t="str">
        <f t="shared" ca="1" si="34"/>
        <v>　Ａさんが「トランプをしたい」と言ったら、Ｂさんが「いや」と言ってもめている。</v>
      </c>
      <c r="CM31" s="157">
        <f t="shared" ca="1" si="34"/>
        <v>0</v>
      </c>
      <c r="CN31" s="157">
        <f t="shared" ca="1" si="34"/>
        <v>0</v>
      </c>
      <c r="CO31" s="157">
        <f t="shared" ca="1" si="34"/>
        <v>0</v>
      </c>
      <c r="CP31" s="157">
        <f t="shared" ca="1" si="34"/>
        <v>0</v>
      </c>
      <c r="CQ31" s="244" t="str">
        <f t="shared" ca="1" si="29"/>
        <v/>
      </c>
      <c r="CR31" s="244" t="str">
        <f t="shared" ca="1" si="30"/>
        <v/>
      </c>
      <c r="CS31" s="244" t="str">
        <f t="shared" ca="1" si="31"/>
        <v/>
      </c>
      <c r="CT31" s="244" t="str">
        <f t="shared" ca="1" si="32"/>
        <v/>
      </c>
      <c r="JA31" s="5"/>
      <c r="JB31" s="4"/>
    </row>
    <row r="32" spans="1:262" s="1" customFormat="1" ht="39" customHeight="1">
      <c r="A32" s="126">
        <v>5</v>
      </c>
      <c r="B32" s="127" t="s">
        <v>20</v>
      </c>
      <c r="C32" s="130">
        <v>27</v>
      </c>
      <c r="D32" s="332" t="s">
        <v>47</v>
      </c>
      <c r="E32" s="333"/>
      <c r="F32" s="333"/>
      <c r="G32" s="333"/>
      <c r="H32" s="333"/>
      <c r="I32" s="333"/>
      <c r="J32" s="333"/>
      <c r="K32" s="334"/>
      <c r="L32" s="137"/>
      <c r="M32" s="7"/>
      <c r="N32" s="7"/>
      <c r="O32" s="7"/>
      <c r="P32" s="7"/>
      <c r="Q32" s="7"/>
      <c r="R32" s="7"/>
      <c r="S32" s="7"/>
      <c r="T32" s="7"/>
      <c r="U32" s="7"/>
      <c r="V32" s="7"/>
      <c r="W32" s="7"/>
      <c r="X32" s="7"/>
      <c r="Y32" s="7"/>
      <c r="Z32" s="7"/>
      <c r="AA32" s="7"/>
      <c r="AB32" s="7"/>
      <c r="AC32" s="7"/>
      <c r="AD32" s="7"/>
      <c r="AE32" s="7"/>
      <c r="AF32" s="7"/>
      <c r="AG32" s="7"/>
      <c r="AH32" s="7"/>
      <c r="AI32" s="7"/>
      <c r="AJ32" s="9"/>
      <c r="AK32" s="10"/>
      <c r="AL32" s="7"/>
      <c r="AM32" s="7"/>
      <c r="AN32" s="7"/>
      <c r="AO32" s="7"/>
      <c r="AP32" s="7"/>
      <c r="AQ32" s="7"/>
      <c r="AR32" s="7"/>
      <c r="AS32" s="7"/>
      <c r="AT32" s="7"/>
      <c r="AU32" s="7"/>
      <c r="AV32" s="7"/>
      <c r="AW32" s="7"/>
      <c r="AX32" s="7"/>
      <c r="AY32" s="7"/>
      <c r="AZ32" s="7"/>
      <c r="BA32" s="7"/>
      <c r="BB32" s="7"/>
      <c r="BC32" s="7"/>
      <c r="BD32" s="7"/>
      <c r="BE32" s="7"/>
      <c r="BF32" s="7"/>
      <c r="BG32" s="7"/>
      <c r="BH32" s="7"/>
      <c r="BI32" s="8"/>
      <c r="BJ32" s="78">
        <f t="shared" si="17"/>
        <v>0</v>
      </c>
      <c r="BK32" s="79">
        <f t="shared" si="17"/>
        <v>0</v>
      </c>
      <c r="BL32" s="79">
        <f t="shared" si="17"/>
        <v>0</v>
      </c>
      <c r="BM32" s="80">
        <f t="shared" si="17"/>
        <v>0</v>
      </c>
      <c r="BN32" s="81">
        <f t="shared" si="18"/>
        <v>0</v>
      </c>
      <c r="BO32" s="82">
        <f t="shared" si="18"/>
        <v>0</v>
      </c>
      <c r="BP32" s="82">
        <f t="shared" si="18"/>
        <v>0</v>
      </c>
      <c r="BQ32" s="83">
        <f t="shared" si="18"/>
        <v>0</v>
      </c>
      <c r="BR32" s="98">
        <f t="shared" si="19"/>
        <v>0</v>
      </c>
      <c r="BS32" s="99">
        <f t="shared" si="20"/>
        <v>0</v>
      </c>
      <c r="BT32" s="99">
        <f t="shared" si="21"/>
        <v>0</v>
      </c>
      <c r="BU32" s="100">
        <f t="shared" si="22"/>
        <v>0</v>
      </c>
      <c r="BV32" s="144">
        <f t="shared" si="11"/>
        <v>0</v>
      </c>
      <c r="BW32" s="138" t="str">
        <f t="shared" si="23"/>
        <v/>
      </c>
      <c r="BX32" s="139" t="str">
        <f t="shared" si="24"/>
        <v/>
      </c>
      <c r="BY32" s="279" t="str">
        <f t="shared" si="25"/>
        <v/>
      </c>
      <c r="BZ32" s="140"/>
      <c r="CA32" s="141"/>
      <c r="CB32" s="142" t="str">
        <f t="shared" si="12"/>
        <v/>
      </c>
      <c r="CD32" s="4">
        <f t="shared" si="26"/>
        <v>27</v>
      </c>
      <c r="CE32" s="4">
        <f t="shared" si="27"/>
        <v>0</v>
      </c>
      <c r="CF32" s="4">
        <f t="shared" si="28"/>
        <v>1</v>
      </c>
      <c r="CG32" s="4">
        <f t="shared" ca="1" si="13"/>
        <v>27</v>
      </c>
      <c r="CH32" s="159">
        <v>27</v>
      </c>
      <c r="CI32" s="157">
        <f t="shared" si="14"/>
        <v>1</v>
      </c>
      <c r="CJ32" s="157">
        <f t="shared" ca="1" si="34"/>
        <v>27</v>
      </c>
      <c r="CK32" s="157" t="str">
        <f t="shared" ca="1" si="34"/>
        <v>言い方</v>
      </c>
      <c r="CL32" s="158" t="str">
        <f t="shared" ca="1" si="34"/>
        <v>　話し合いで、Ａさんが強い言い方をしたことで、Ｂさんが腹を立ててもめている。　</v>
      </c>
      <c r="CM32" s="157">
        <f t="shared" ca="1" si="34"/>
        <v>0</v>
      </c>
      <c r="CN32" s="157">
        <f t="shared" ca="1" si="34"/>
        <v>0</v>
      </c>
      <c r="CO32" s="157">
        <f t="shared" ca="1" si="34"/>
        <v>0</v>
      </c>
      <c r="CP32" s="157">
        <f t="shared" ca="1" si="34"/>
        <v>0</v>
      </c>
      <c r="CQ32" s="244" t="str">
        <f t="shared" ca="1" si="29"/>
        <v/>
      </c>
      <c r="CR32" s="244" t="str">
        <f t="shared" ca="1" si="30"/>
        <v/>
      </c>
      <c r="CS32" s="244" t="str">
        <f t="shared" ca="1" si="31"/>
        <v/>
      </c>
      <c r="CT32" s="244" t="str">
        <f t="shared" ca="1" si="32"/>
        <v/>
      </c>
      <c r="JA32" s="5"/>
      <c r="JB32" s="4"/>
    </row>
    <row r="33" spans="1:262" s="1" customFormat="1" ht="39" customHeight="1">
      <c r="A33" s="126">
        <v>5</v>
      </c>
      <c r="B33" s="127" t="s">
        <v>20</v>
      </c>
      <c r="C33" s="130">
        <v>28</v>
      </c>
      <c r="D33" s="332" t="s">
        <v>42</v>
      </c>
      <c r="E33" s="333"/>
      <c r="F33" s="333"/>
      <c r="G33" s="333"/>
      <c r="H33" s="333"/>
      <c r="I33" s="333"/>
      <c r="J33" s="333"/>
      <c r="K33" s="334"/>
      <c r="L33" s="137"/>
      <c r="M33" s="7"/>
      <c r="N33" s="7"/>
      <c r="O33" s="7"/>
      <c r="P33" s="7"/>
      <c r="Q33" s="7"/>
      <c r="R33" s="7"/>
      <c r="S33" s="7"/>
      <c r="T33" s="7"/>
      <c r="U33" s="7"/>
      <c r="V33" s="7"/>
      <c r="W33" s="7"/>
      <c r="X33" s="7"/>
      <c r="Y33" s="7"/>
      <c r="Z33" s="7"/>
      <c r="AA33" s="7"/>
      <c r="AB33" s="7"/>
      <c r="AC33" s="7"/>
      <c r="AD33" s="7"/>
      <c r="AE33" s="7"/>
      <c r="AF33" s="7"/>
      <c r="AG33" s="7"/>
      <c r="AH33" s="7"/>
      <c r="AI33" s="7"/>
      <c r="AJ33" s="9"/>
      <c r="AK33" s="10"/>
      <c r="AL33" s="7"/>
      <c r="AM33" s="7"/>
      <c r="AN33" s="7"/>
      <c r="AO33" s="7"/>
      <c r="AP33" s="7"/>
      <c r="AQ33" s="7"/>
      <c r="AR33" s="7"/>
      <c r="AS33" s="7"/>
      <c r="AT33" s="7"/>
      <c r="AU33" s="7"/>
      <c r="AV33" s="7"/>
      <c r="AW33" s="7"/>
      <c r="AX33" s="7"/>
      <c r="AY33" s="7"/>
      <c r="AZ33" s="7"/>
      <c r="BA33" s="7"/>
      <c r="BB33" s="7"/>
      <c r="BC33" s="7"/>
      <c r="BD33" s="7"/>
      <c r="BE33" s="7"/>
      <c r="BF33" s="7"/>
      <c r="BG33" s="7"/>
      <c r="BH33" s="7"/>
      <c r="BI33" s="8"/>
      <c r="BJ33" s="78">
        <f t="shared" si="17"/>
        <v>0</v>
      </c>
      <c r="BK33" s="79">
        <f t="shared" si="17"/>
        <v>0</v>
      </c>
      <c r="BL33" s="79">
        <f t="shared" si="17"/>
        <v>0</v>
      </c>
      <c r="BM33" s="80">
        <f t="shared" si="17"/>
        <v>0</v>
      </c>
      <c r="BN33" s="81">
        <f t="shared" si="18"/>
        <v>0</v>
      </c>
      <c r="BO33" s="82">
        <f t="shared" si="18"/>
        <v>0</v>
      </c>
      <c r="BP33" s="82">
        <f t="shared" si="18"/>
        <v>0</v>
      </c>
      <c r="BQ33" s="83">
        <f t="shared" si="18"/>
        <v>0</v>
      </c>
      <c r="BR33" s="98">
        <f t="shared" si="19"/>
        <v>0</v>
      </c>
      <c r="BS33" s="99">
        <f t="shared" si="20"/>
        <v>0</v>
      </c>
      <c r="BT33" s="99">
        <f t="shared" si="21"/>
        <v>0</v>
      </c>
      <c r="BU33" s="100">
        <f t="shared" si="22"/>
        <v>0</v>
      </c>
      <c r="BV33" s="144">
        <f t="shared" si="11"/>
        <v>0</v>
      </c>
      <c r="BW33" s="138" t="str">
        <f t="shared" si="23"/>
        <v/>
      </c>
      <c r="BX33" s="139" t="str">
        <f t="shared" si="24"/>
        <v/>
      </c>
      <c r="BY33" s="279" t="str">
        <f t="shared" si="25"/>
        <v/>
      </c>
      <c r="BZ33" s="140"/>
      <c r="CA33" s="141"/>
      <c r="CB33" s="142" t="str">
        <f t="shared" si="12"/>
        <v/>
      </c>
      <c r="CD33" s="4">
        <f t="shared" si="26"/>
        <v>28</v>
      </c>
      <c r="CE33" s="4">
        <f t="shared" si="27"/>
        <v>0</v>
      </c>
      <c r="CF33" s="4">
        <f t="shared" si="28"/>
        <v>1</v>
      </c>
      <c r="CG33" s="4">
        <f t="shared" ca="1" si="13"/>
        <v>28</v>
      </c>
      <c r="CH33" s="159">
        <v>28</v>
      </c>
      <c r="CI33" s="157">
        <f t="shared" si="14"/>
        <v>1</v>
      </c>
      <c r="CJ33" s="157">
        <f t="shared" ca="1" si="34"/>
        <v>28</v>
      </c>
      <c r="CK33" s="157" t="str">
        <f t="shared" ca="1" si="34"/>
        <v>言い方</v>
      </c>
      <c r="CL33" s="158" t="str">
        <f t="shared" ca="1" si="34"/>
        <v>　Ａさんが投げたボールをＢさんが取り損ねて、「ちゃんと取れ」「ちゃんと投げろ」と言い合ってもめている。</v>
      </c>
      <c r="CM33" s="157">
        <f t="shared" ca="1" si="34"/>
        <v>0</v>
      </c>
      <c r="CN33" s="157">
        <f t="shared" ca="1" si="34"/>
        <v>0</v>
      </c>
      <c r="CO33" s="157">
        <f t="shared" ca="1" si="34"/>
        <v>0</v>
      </c>
      <c r="CP33" s="157">
        <f t="shared" ca="1" si="34"/>
        <v>0</v>
      </c>
      <c r="CQ33" s="244" t="str">
        <f t="shared" ca="1" si="29"/>
        <v/>
      </c>
      <c r="CR33" s="244" t="str">
        <f t="shared" ca="1" si="30"/>
        <v/>
      </c>
      <c r="CS33" s="244" t="str">
        <f t="shared" ca="1" si="31"/>
        <v/>
      </c>
      <c r="CT33" s="244" t="str">
        <f t="shared" ca="1" si="32"/>
        <v/>
      </c>
      <c r="JA33" s="5"/>
      <c r="JB33" s="4"/>
    </row>
    <row r="34" spans="1:262" s="1" customFormat="1" ht="39" customHeight="1">
      <c r="A34" s="126">
        <v>5</v>
      </c>
      <c r="B34" s="127" t="s">
        <v>20</v>
      </c>
      <c r="C34" s="130">
        <v>29</v>
      </c>
      <c r="D34" s="332" t="s">
        <v>64</v>
      </c>
      <c r="E34" s="333"/>
      <c r="F34" s="333"/>
      <c r="G34" s="333"/>
      <c r="H34" s="333"/>
      <c r="I34" s="333"/>
      <c r="J34" s="333"/>
      <c r="K34" s="334"/>
      <c r="L34" s="137"/>
      <c r="M34" s="7"/>
      <c r="N34" s="7"/>
      <c r="O34" s="7"/>
      <c r="P34" s="7"/>
      <c r="Q34" s="7"/>
      <c r="R34" s="7"/>
      <c r="S34" s="7"/>
      <c r="T34" s="7"/>
      <c r="U34" s="7"/>
      <c r="V34" s="7"/>
      <c r="W34" s="7"/>
      <c r="X34" s="7"/>
      <c r="Y34" s="7"/>
      <c r="Z34" s="7"/>
      <c r="AA34" s="7"/>
      <c r="AB34" s="7"/>
      <c r="AC34" s="7"/>
      <c r="AD34" s="7"/>
      <c r="AE34" s="7"/>
      <c r="AF34" s="7"/>
      <c r="AG34" s="7"/>
      <c r="AH34" s="7"/>
      <c r="AI34" s="7"/>
      <c r="AJ34" s="9"/>
      <c r="AK34" s="10"/>
      <c r="AL34" s="7"/>
      <c r="AM34" s="7"/>
      <c r="AN34" s="7"/>
      <c r="AO34" s="7"/>
      <c r="AP34" s="7"/>
      <c r="AQ34" s="7"/>
      <c r="AR34" s="7"/>
      <c r="AS34" s="7"/>
      <c r="AT34" s="7"/>
      <c r="AU34" s="7"/>
      <c r="AV34" s="7"/>
      <c r="AW34" s="7"/>
      <c r="AX34" s="7"/>
      <c r="AY34" s="7"/>
      <c r="AZ34" s="7"/>
      <c r="BA34" s="7"/>
      <c r="BB34" s="7"/>
      <c r="BC34" s="7"/>
      <c r="BD34" s="7"/>
      <c r="BE34" s="7"/>
      <c r="BF34" s="7"/>
      <c r="BG34" s="7"/>
      <c r="BH34" s="7"/>
      <c r="BI34" s="8"/>
      <c r="BJ34" s="78">
        <f t="shared" si="17"/>
        <v>0</v>
      </c>
      <c r="BK34" s="79">
        <f t="shared" si="17"/>
        <v>0</v>
      </c>
      <c r="BL34" s="79">
        <f t="shared" si="17"/>
        <v>0</v>
      </c>
      <c r="BM34" s="80">
        <f t="shared" si="17"/>
        <v>0</v>
      </c>
      <c r="BN34" s="81">
        <f t="shared" si="18"/>
        <v>0</v>
      </c>
      <c r="BO34" s="82">
        <f t="shared" si="18"/>
        <v>0</v>
      </c>
      <c r="BP34" s="82">
        <f t="shared" si="18"/>
        <v>0</v>
      </c>
      <c r="BQ34" s="83">
        <f t="shared" si="18"/>
        <v>0</v>
      </c>
      <c r="BR34" s="98">
        <f t="shared" si="19"/>
        <v>0</v>
      </c>
      <c r="BS34" s="99">
        <f t="shared" si="20"/>
        <v>0</v>
      </c>
      <c r="BT34" s="99">
        <f t="shared" si="21"/>
        <v>0</v>
      </c>
      <c r="BU34" s="100">
        <f t="shared" si="22"/>
        <v>0</v>
      </c>
      <c r="BV34" s="144">
        <f t="shared" si="11"/>
        <v>0</v>
      </c>
      <c r="BW34" s="138" t="str">
        <f t="shared" si="23"/>
        <v/>
      </c>
      <c r="BX34" s="139" t="str">
        <f t="shared" si="24"/>
        <v/>
      </c>
      <c r="BY34" s="279" t="str">
        <f t="shared" si="25"/>
        <v/>
      </c>
      <c r="BZ34" s="140"/>
      <c r="CA34" s="141"/>
      <c r="CB34" s="142" t="str">
        <f t="shared" si="12"/>
        <v/>
      </c>
      <c r="CD34" s="4">
        <f t="shared" si="26"/>
        <v>29</v>
      </c>
      <c r="CE34" s="4">
        <f t="shared" si="27"/>
        <v>0</v>
      </c>
      <c r="CF34" s="4">
        <f t="shared" si="28"/>
        <v>1</v>
      </c>
      <c r="CG34" s="4">
        <f t="shared" ca="1" si="13"/>
        <v>29</v>
      </c>
      <c r="CH34" s="159">
        <v>29</v>
      </c>
      <c r="CI34" s="157">
        <f t="shared" si="14"/>
        <v>1</v>
      </c>
      <c r="CJ34" s="157">
        <f t="shared" ca="1" si="34"/>
        <v>29</v>
      </c>
      <c r="CK34" s="157" t="str">
        <f t="shared" ca="1" si="34"/>
        <v>言い方</v>
      </c>
      <c r="CL34" s="158" t="str">
        <f t="shared" ca="1" si="34"/>
        <v>　物を運んでいるとき、ＡさんがＢさんから「ちゃんと持ってよ！」と強く言われて、もめている。</v>
      </c>
      <c r="CM34" s="157">
        <f t="shared" ca="1" si="34"/>
        <v>0</v>
      </c>
      <c r="CN34" s="157">
        <f t="shared" ca="1" si="34"/>
        <v>0</v>
      </c>
      <c r="CO34" s="157">
        <f t="shared" ca="1" si="34"/>
        <v>0</v>
      </c>
      <c r="CP34" s="157">
        <f t="shared" ca="1" si="34"/>
        <v>0</v>
      </c>
      <c r="CQ34" s="244" t="str">
        <f t="shared" ca="1" si="29"/>
        <v/>
      </c>
      <c r="CR34" s="244" t="str">
        <f t="shared" ca="1" si="30"/>
        <v/>
      </c>
      <c r="CS34" s="244" t="str">
        <f t="shared" ca="1" si="31"/>
        <v/>
      </c>
      <c r="CT34" s="244" t="str">
        <f t="shared" ca="1" si="32"/>
        <v/>
      </c>
      <c r="JA34" s="5"/>
      <c r="JB34" s="4"/>
    </row>
    <row r="35" spans="1:262" s="1" customFormat="1" ht="39" customHeight="1">
      <c r="A35" s="126">
        <v>5</v>
      </c>
      <c r="B35" s="127" t="s">
        <v>20</v>
      </c>
      <c r="C35" s="130">
        <v>30</v>
      </c>
      <c r="D35" s="332" t="s">
        <v>62</v>
      </c>
      <c r="E35" s="333"/>
      <c r="F35" s="333"/>
      <c r="G35" s="333"/>
      <c r="H35" s="333"/>
      <c r="I35" s="333"/>
      <c r="J35" s="333"/>
      <c r="K35" s="334"/>
      <c r="L35" s="137"/>
      <c r="M35" s="7"/>
      <c r="N35" s="7"/>
      <c r="O35" s="7"/>
      <c r="P35" s="7"/>
      <c r="Q35" s="7"/>
      <c r="R35" s="7"/>
      <c r="S35" s="7"/>
      <c r="T35" s="7"/>
      <c r="U35" s="7"/>
      <c r="V35" s="7"/>
      <c r="W35" s="7"/>
      <c r="X35" s="7"/>
      <c r="Y35" s="7"/>
      <c r="Z35" s="7"/>
      <c r="AA35" s="7"/>
      <c r="AB35" s="7"/>
      <c r="AC35" s="7"/>
      <c r="AD35" s="7"/>
      <c r="AE35" s="7"/>
      <c r="AF35" s="7"/>
      <c r="AG35" s="7"/>
      <c r="AH35" s="7"/>
      <c r="AI35" s="7"/>
      <c r="AJ35" s="9"/>
      <c r="AK35" s="10"/>
      <c r="AL35" s="7"/>
      <c r="AM35" s="7"/>
      <c r="AN35" s="7"/>
      <c r="AO35" s="7"/>
      <c r="AP35" s="7"/>
      <c r="AQ35" s="7"/>
      <c r="AR35" s="7"/>
      <c r="AS35" s="7"/>
      <c r="AT35" s="7"/>
      <c r="AU35" s="7"/>
      <c r="AV35" s="7"/>
      <c r="AW35" s="7"/>
      <c r="AX35" s="7"/>
      <c r="AY35" s="7"/>
      <c r="AZ35" s="7"/>
      <c r="BA35" s="7"/>
      <c r="BB35" s="7"/>
      <c r="BC35" s="7"/>
      <c r="BD35" s="7"/>
      <c r="BE35" s="7"/>
      <c r="BF35" s="7"/>
      <c r="BG35" s="7"/>
      <c r="BH35" s="7"/>
      <c r="BI35" s="8"/>
      <c r="BJ35" s="78">
        <f t="shared" si="17"/>
        <v>0</v>
      </c>
      <c r="BK35" s="79">
        <f t="shared" si="17"/>
        <v>0</v>
      </c>
      <c r="BL35" s="79">
        <f t="shared" si="17"/>
        <v>0</v>
      </c>
      <c r="BM35" s="80">
        <f t="shared" si="17"/>
        <v>0</v>
      </c>
      <c r="BN35" s="81">
        <f t="shared" si="18"/>
        <v>0</v>
      </c>
      <c r="BO35" s="82">
        <f t="shared" si="18"/>
        <v>0</v>
      </c>
      <c r="BP35" s="82">
        <f t="shared" si="18"/>
        <v>0</v>
      </c>
      <c r="BQ35" s="83">
        <f t="shared" si="18"/>
        <v>0</v>
      </c>
      <c r="BR35" s="98">
        <f t="shared" si="19"/>
        <v>0</v>
      </c>
      <c r="BS35" s="99">
        <f t="shared" si="20"/>
        <v>0</v>
      </c>
      <c r="BT35" s="99">
        <f t="shared" si="21"/>
        <v>0</v>
      </c>
      <c r="BU35" s="100">
        <f t="shared" si="22"/>
        <v>0</v>
      </c>
      <c r="BV35" s="144">
        <f t="shared" si="11"/>
        <v>0</v>
      </c>
      <c r="BW35" s="138" t="str">
        <f t="shared" si="23"/>
        <v/>
      </c>
      <c r="BX35" s="139" t="str">
        <f t="shared" si="24"/>
        <v/>
      </c>
      <c r="BY35" s="279" t="str">
        <f t="shared" si="25"/>
        <v/>
      </c>
      <c r="BZ35" s="140"/>
      <c r="CA35" s="141"/>
      <c r="CB35" s="142" t="str">
        <f t="shared" si="12"/>
        <v/>
      </c>
      <c r="CD35" s="4">
        <f t="shared" si="26"/>
        <v>30</v>
      </c>
      <c r="CE35" s="4">
        <f t="shared" si="27"/>
        <v>0</v>
      </c>
      <c r="CF35" s="4">
        <f t="shared" si="28"/>
        <v>1</v>
      </c>
      <c r="CG35" s="4">
        <f t="shared" ca="1" si="13"/>
        <v>30</v>
      </c>
      <c r="CH35" s="159">
        <v>30</v>
      </c>
      <c r="CI35" s="157">
        <f t="shared" si="14"/>
        <v>1</v>
      </c>
      <c r="CJ35" s="157">
        <f t="shared" ca="1" si="34"/>
        <v>30</v>
      </c>
      <c r="CK35" s="157" t="str">
        <f t="shared" ca="1" si="34"/>
        <v>言い方</v>
      </c>
      <c r="CL35" s="158" t="str">
        <f t="shared" ca="1" si="34"/>
        <v>　Ａさんが「Ｂさん、給食当番でしょ！早くして」と言ったことで、Ｂさんが腹を立ててもめている。</v>
      </c>
      <c r="CM35" s="157">
        <f t="shared" ca="1" si="34"/>
        <v>0</v>
      </c>
      <c r="CN35" s="157">
        <f t="shared" ca="1" si="34"/>
        <v>0</v>
      </c>
      <c r="CO35" s="157">
        <f t="shared" ca="1" si="34"/>
        <v>0</v>
      </c>
      <c r="CP35" s="157">
        <f t="shared" ca="1" si="34"/>
        <v>0</v>
      </c>
      <c r="CQ35" s="244" t="str">
        <f t="shared" ca="1" si="29"/>
        <v/>
      </c>
      <c r="CR35" s="244" t="str">
        <f t="shared" ca="1" si="30"/>
        <v/>
      </c>
      <c r="CS35" s="244" t="str">
        <f t="shared" ca="1" si="31"/>
        <v/>
      </c>
      <c r="CT35" s="244" t="str">
        <f t="shared" ca="1" si="32"/>
        <v/>
      </c>
      <c r="JA35" s="5"/>
      <c r="JB35" s="4"/>
    </row>
    <row r="36" spans="1:262" s="1" customFormat="1" ht="39" customHeight="1">
      <c r="A36" s="126">
        <v>5</v>
      </c>
      <c r="B36" s="127" t="s">
        <v>20</v>
      </c>
      <c r="C36" s="130">
        <v>31</v>
      </c>
      <c r="D36" s="332" t="s">
        <v>57</v>
      </c>
      <c r="E36" s="333"/>
      <c r="F36" s="333"/>
      <c r="G36" s="333"/>
      <c r="H36" s="333"/>
      <c r="I36" s="333"/>
      <c r="J36" s="333"/>
      <c r="K36" s="334"/>
      <c r="L36" s="137"/>
      <c r="M36" s="7"/>
      <c r="N36" s="7"/>
      <c r="O36" s="7"/>
      <c r="P36" s="7"/>
      <c r="Q36" s="7"/>
      <c r="R36" s="7"/>
      <c r="S36" s="7"/>
      <c r="T36" s="7"/>
      <c r="U36" s="7"/>
      <c r="V36" s="7"/>
      <c r="W36" s="7"/>
      <c r="X36" s="7"/>
      <c r="Y36" s="7"/>
      <c r="Z36" s="7"/>
      <c r="AA36" s="7"/>
      <c r="AB36" s="7"/>
      <c r="AC36" s="7"/>
      <c r="AD36" s="7"/>
      <c r="AE36" s="7"/>
      <c r="AF36" s="7"/>
      <c r="AG36" s="7"/>
      <c r="AH36" s="7"/>
      <c r="AI36" s="7"/>
      <c r="AJ36" s="9"/>
      <c r="AK36" s="10"/>
      <c r="AL36" s="7"/>
      <c r="AM36" s="7"/>
      <c r="AN36" s="7"/>
      <c r="AO36" s="7"/>
      <c r="AP36" s="7"/>
      <c r="AQ36" s="7"/>
      <c r="AR36" s="7"/>
      <c r="AS36" s="7"/>
      <c r="AT36" s="7"/>
      <c r="AU36" s="7"/>
      <c r="AV36" s="7"/>
      <c r="AW36" s="7"/>
      <c r="AX36" s="7"/>
      <c r="AY36" s="7"/>
      <c r="AZ36" s="7"/>
      <c r="BA36" s="7"/>
      <c r="BB36" s="7"/>
      <c r="BC36" s="7"/>
      <c r="BD36" s="7"/>
      <c r="BE36" s="7"/>
      <c r="BF36" s="7"/>
      <c r="BG36" s="7"/>
      <c r="BH36" s="7"/>
      <c r="BI36" s="8"/>
      <c r="BJ36" s="78">
        <f t="shared" si="17"/>
        <v>0</v>
      </c>
      <c r="BK36" s="79">
        <f t="shared" si="17"/>
        <v>0</v>
      </c>
      <c r="BL36" s="79">
        <f t="shared" si="17"/>
        <v>0</v>
      </c>
      <c r="BM36" s="80">
        <f t="shared" si="17"/>
        <v>0</v>
      </c>
      <c r="BN36" s="81">
        <f t="shared" si="18"/>
        <v>0</v>
      </c>
      <c r="BO36" s="82">
        <f t="shared" si="18"/>
        <v>0</v>
      </c>
      <c r="BP36" s="82">
        <f t="shared" si="18"/>
        <v>0</v>
      </c>
      <c r="BQ36" s="83">
        <f t="shared" si="18"/>
        <v>0</v>
      </c>
      <c r="BR36" s="98">
        <f t="shared" si="19"/>
        <v>0</v>
      </c>
      <c r="BS36" s="99">
        <f t="shared" si="20"/>
        <v>0</v>
      </c>
      <c r="BT36" s="99">
        <f t="shared" si="21"/>
        <v>0</v>
      </c>
      <c r="BU36" s="100">
        <f t="shared" si="22"/>
        <v>0</v>
      </c>
      <c r="BV36" s="144">
        <f t="shared" si="11"/>
        <v>0</v>
      </c>
      <c r="BW36" s="138" t="str">
        <f t="shared" si="23"/>
        <v/>
      </c>
      <c r="BX36" s="139" t="str">
        <f t="shared" si="24"/>
        <v/>
      </c>
      <c r="BY36" s="279" t="str">
        <f t="shared" si="25"/>
        <v/>
      </c>
      <c r="BZ36" s="140"/>
      <c r="CA36" s="141"/>
      <c r="CB36" s="142" t="str">
        <f t="shared" si="12"/>
        <v/>
      </c>
      <c r="CD36" s="4">
        <f t="shared" si="26"/>
        <v>31</v>
      </c>
      <c r="CE36" s="4">
        <f t="shared" si="27"/>
        <v>0</v>
      </c>
      <c r="CF36" s="4">
        <f t="shared" si="28"/>
        <v>1</v>
      </c>
      <c r="CG36" s="4">
        <f t="shared" ca="1" si="13"/>
        <v>31</v>
      </c>
      <c r="CH36" s="159">
        <v>31</v>
      </c>
      <c r="CI36" s="157">
        <f t="shared" si="14"/>
        <v>1</v>
      </c>
      <c r="CJ36" s="157">
        <f t="shared" ref="CJ36:CP37" ca="1" si="35">IFERROR(INDEX(INDIRECT(CJ$4),MATCH($CH36,強制順位,0),1),"")</f>
        <v>31</v>
      </c>
      <c r="CK36" s="157" t="str">
        <f t="shared" ca="1" si="35"/>
        <v>言い方</v>
      </c>
      <c r="CL36" s="158" t="str">
        <f t="shared" ca="1" si="35"/>
        <v>　Ａさんの帰りの用意が遅くて、Ｂさんから「早くして」と強く言われてもめている。</v>
      </c>
      <c r="CM36" s="157">
        <f t="shared" ca="1" si="35"/>
        <v>0</v>
      </c>
      <c r="CN36" s="157">
        <f t="shared" ca="1" si="35"/>
        <v>0</v>
      </c>
      <c r="CO36" s="157">
        <f t="shared" ca="1" si="35"/>
        <v>0</v>
      </c>
      <c r="CP36" s="157">
        <f t="shared" ca="1" si="35"/>
        <v>0</v>
      </c>
      <c r="CQ36" s="244" t="str">
        <f t="shared" ca="1" si="29"/>
        <v/>
      </c>
      <c r="CR36" s="244" t="str">
        <f t="shared" ca="1" si="30"/>
        <v/>
      </c>
      <c r="CS36" s="244" t="str">
        <f t="shared" ca="1" si="31"/>
        <v/>
      </c>
      <c r="CT36" s="244" t="str">
        <f t="shared" ca="1" si="32"/>
        <v/>
      </c>
      <c r="JA36" s="5"/>
      <c r="JB36" s="4"/>
    </row>
    <row r="37" spans="1:262" s="1" customFormat="1" ht="39" customHeight="1">
      <c r="A37" s="126">
        <v>5</v>
      </c>
      <c r="B37" s="127" t="s">
        <v>20</v>
      </c>
      <c r="C37" s="130">
        <v>32</v>
      </c>
      <c r="D37" s="332" t="s">
        <v>50</v>
      </c>
      <c r="E37" s="333"/>
      <c r="F37" s="333"/>
      <c r="G37" s="333"/>
      <c r="H37" s="333"/>
      <c r="I37" s="333"/>
      <c r="J37" s="333"/>
      <c r="K37" s="334"/>
      <c r="L37" s="137"/>
      <c r="M37" s="7"/>
      <c r="N37" s="7"/>
      <c r="O37" s="7"/>
      <c r="P37" s="7"/>
      <c r="Q37" s="7"/>
      <c r="R37" s="7"/>
      <c r="S37" s="7"/>
      <c r="T37" s="7"/>
      <c r="U37" s="7"/>
      <c r="V37" s="7"/>
      <c r="W37" s="7"/>
      <c r="X37" s="7"/>
      <c r="Y37" s="7"/>
      <c r="Z37" s="7"/>
      <c r="AA37" s="7"/>
      <c r="AB37" s="7"/>
      <c r="AC37" s="7"/>
      <c r="AD37" s="7"/>
      <c r="AE37" s="7"/>
      <c r="AF37" s="7"/>
      <c r="AG37" s="7"/>
      <c r="AH37" s="7"/>
      <c r="AI37" s="7"/>
      <c r="AJ37" s="9"/>
      <c r="AK37" s="10"/>
      <c r="AL37" s="7"/>
      <c r="AM37" s="7"/>
      <c r="AN37" s="7"/>
      <c r="AO37" s="7"/>
      <c r="AP37" s="7"/>
      <c r="AQ37" s="7"/>
      <c r="AR37" s="7"/>
      <c r="AS37" s="7"/>
      <c r="AT37" s="7"/>
      <c r="AU37" s="7"/>
      <c r="AV37" s="7"/>
      <c r="AW37" s="7"/>
      <c r="AX37" s="7"/>
      <c r="AY37" s="7"/>
      <c r="AZ37" s="7"/>
      <c r="BA37" s="7"/>
      <c r="BB37" s="7"/>
      <c r="BC37" s="7"/>
      <c r="BD37" s="7"/>
      <c r="BE37" s="7"/>
      <c r="BF37" s="7"/>
      <c r="BG37" s="7"/>
      <c r="BH37" s="7"/>
      <c r="BI37" s="8"/>
      <c r="BJ37" s="78">
        <f t="shared" si="17"/>
        <v>0</v>
      </c>
      <c r="BK37" s="79">
        <f t="shared" si="17"/>
        <v>0</v>
      </c>
      <c r="BL37" s="79">
        <f t="shared" si="17"/>
        <v>0</v>
      </c>
      <c r="BM37" s="80">
        <f t="shared" si="17"/>
        <v>0</v>
      </c>
      <c r="BN37" s="81">
        <f t="shared" si="18"/>
        <v>0</v>
      </c>
      <c r="BO37" s="82">
        <f t="shared" si="18"/>
        <v>0</v>
      </c>
      <c r="BP37" s="82">
        <f t="shared" si="18"/>
        <v>0</v>
      </c>
      <c r="BQ37" s="83">
        <f t="shared" si="18"/>
        <v>0</v>
      </c>
      <c r="BR37" s="98">
        <f t="shared" si="19"/>
        <v>0</v>
      </c>
      <c r="BS37" s="99">
        <f t="shared" si="20"/>
        <v>0</v>
      </c>
      <c r="BT37" s="99">
        <f t="shared" si="21"/>
        <v>0</v>
      </c>
      <c r="BU37" s="100">
        <f t="shared" si="22"/>
        <v>0</v>
      </c>
      <c r="BV37" s="144">
        <f t="shared" si="11"/>
        <v>0</v>
      </c>
      <c r="BW37" s="138" t="str">
        <f t="shared" si="23"/>
        <v/>
      </c>
      <c r="BX37" s="139" t="str">
        <f t="shared" si="24"/>
        <v/>
      </c>
      <c r="BY37" s="279" t="str">
        <f t="shared" si="25"/>
        <v/>
      </c>
      <c r="BZ37" s="140"/>
      <c r="CA37" s="141"/>
      <c r="CB37" s="142" t="str">
        <f t="shared" si="12"/>
        <v/>
      </c>
      <c r="CD37" s="4">
        <f t="shared" si="26"/>
        <v>32</v>
      </c>
      <c r="CE37" s="4">
        <f t="shared" si="27"/>
        <v>0</v>
      </c>
      <c r="CF37" s="4">
        <f t="shared" si="28"/>
        <v>1</v>
      </c>
      <c r="CG37" s="4">
        <f t="shared" ca="1" si="13"/>
        <v>32</v>
      </c>
      <c r="CH37" s="159">
        <v>32</v>
      </c>
      <c r="CI37" s="157">
        <f t="shared" si="14"/>
        <v>1</v>
      </c>
      <c r="CJ37" s="157">
        <f t="shared" ca="1" si="35"/>
        <v>32</v>
      </c>
      <c r="CK37" s="157" t="str">
        <f t="shared" ca="1" si="35"/>
        <v>言い方</v>
      </c>
      <c r="CL37" s="158" t="str">
        <f t="shared" ca="1" si="35"/>
        <v>　サッカーのゴールキーパーをしているＡさんが点数を入れられ、Ｂさんから文句を言われてもめている。</v>
      </c>
      <c r="CM37" s="157">
        <f t="shared" ca="1" si="35"/>
        <v>0</v>
      </c>
      <c r="CN37" s="157">
        <f t="shared" ca="1" si="35"/>
        <v>0</v>
      </c>
      <c r="CO37" s="157">
        <f t="shared" ca="1" si="35"/>
        <v>0</v>
      </c>
      <c r="CP37" s="157">
        <f t="shared" ca="1" si="35"/>
        <v>0</v>
      </c>
      <c r="CQ37" s="244" t="str">
        <f t="shared" ca="1" si="29"/>
        <v/>
      </c>
      <c r="CR37" s="244" t="str">
        <f t="shared" ca="1" si="30"/>
        <v/>
      </c>
      <c r="CS37" s="244" t="str">
        <f t="shared" ca="1" si="31"/>
        <v/>
      </c>
      <c r="CT37" s="244" t="str">
        <f t="shared" ca="1" si="32"/>
        <v/>
      </c>
      <c r="JA37" s="5"/>
      <c r="JB37" s="4"/>
    </row>
    <row r="38" spans="1:262" s="2" customFormat="1" ht="14.25" thickBot="1">
      <c r="A38" s="118"/>
      <c r="B38" s="122"/>
      <c r="C38" s="120"/>
      <c r="D38" s="335" t="s">
        <v>14</v>
      </c>
      <c r="E38" s="335"/>
      <c r="F38" s="335"/>
      <c r="G38" s="335"/>
      <c r="H38" s="335"/>
      <c r="I38" s="335"/>
      <c r="J38" s="335"/>
      <c r="K38" s="336"/>
      <c r="L38" s="164">
        <f t="shared" ref="L38:AQ38" si="36">SUM(L6:L37)</f>
        <v>0</v>
      </c>
      <c r="M38" s="165">
        <f t="shared" si="36"/>
        <v>0</v>
      </c>
      <c r="N38" s="165">
        <f t="shared" si="36"/>
        <v>0</v>
      </c>
      <c r="O38" s="165">
        <f t="shared" si="36"/>
        <v>0</v>
      </c>
      <c r="P38" s="165">
        <f t="shared" si="36"/>
        <v>0</v>
      </c>
      <c r="Q38" s="165">
        <f t="shared" si="36"/>
        <v>0</v>
      </c>
      <c r="R38" s="165">
        <f t="shared" si="36"/>
        <v>0</v>
      </c>
      <c r="S38" s="165">
        <f t="shared" si="36"/>
        <v>0</v>
      </c>
      <c r="T38" s="165">
        <f t="shared" si="36"/>
        <v>0</v>
      </c>
      <c r="U38" s="165">
        <f t="shared" si="36"/>
        <v>0</v>
      </c>
      <c r="V38" s="165">
        <f t="shared" si="36"/>
        <v>0</v>
      </c>
      <c r="W38" s="165">
        <f t="shared" si="36"/>
        <v>0</v>
      </c>
      <c r="X38" s="165">
        <f t="shared" si="36"/>
        <v>0</v>
      </c>
      <c r="Y38" s="165">
        <f t="shared" si="36"/>
        <v>0</v>
      </c>
      <c r="Z38" s="165">
        <f t="shared" si="36"/>
        <v>0</v>
      </c>
      <c r="AA38" s="165">
        <f t="shared" si="36"/>
        <v>0</v>
      </c>
      <c r="AB38" s="165">
        <f t="shared" si="36"/>
        <v>0</v>
      </c>
      <c r="AC38" s="165">
        <f t="shared" si="36"/>
        <v>0</v>
      </c>
      <c r="AD38" s="165">
        <f t="shared" si="36"/>
        <v>0</v>
      </c>
      <c r="AE38" s="165">
        <f t="shared" si="36"/>
        <v>0</v>
      </c>
      <c r="AF38" s="165">
        <f t="shared" si="36"/>
        <v>0</v>
      </c>
      <c r="AG38" s="165">
        <f t="shared" si="36"/>
        <v>0</v>
      </c>
      <c r="AH38" s="165">
        <f t="shared" si="36"/>
        <v>0</v>
      </c>
      <c r="AI38" s="165">
        <f t="shared" si="36"/>
        <v>0</v>
      </c>
      <c r="AJ38" s="166">
        <f t="shared" si="36"/>
        <v>0</v>
      </c>
      <c r="AK38" s="167">
        <f t="shared" si="36"/>
        <v>0</v>
      </c>
      <c r="AL38" s="165">
        <f t="shared" si="36"/>
        <v>0</v>
      </c>
      <c r="AM38" s="165">
        <f t="shared" si="36"/>
        <v>0</v>
      </c>
      <c r="AN38" s="165">
        <f t="shared" si="36"/>
        <v>0</v>
      </c>
      <c r="AO38" s="165">
        <f t="shared" si="36"/>
        <v>0</v>
      </c>
      <c r="AP38" s="165">
        <f t="shared" si="36"/>
        <v>0</v>
      </c>
      <c r="AQ38" s="165">
        <f t="shared" si="36"/>
        <v>0</v>
      </c>
      <c r="AR38" s="165">
        <f t="shared" ref="AR38:BI38" si="37">SUM(AR6:AR37)</f>
        <v>0</v>
      </c>
      <c r="AS38" s="165">
        <f t="shared" si="37"/>
        <v>0</v>
      </c>
      <c r="AT38" s="165">
        <f t="shared" si="37"/>
        <v>0</v>
      </c>
      <c r="AU38" s="165">
        <f t="shared" si="37"/>
        <v>0</v>
      </c>
      <c r="AV38" s="165">
        <f t="shared" si="37"/>
        <v>0</v>
      </c>
      <c r="AW38" s="165">
        <f t="shared" si="37"/>
        <v>0</v>
      </c>
      <c r="AX38" s="165">
        <f t="shared" si="37"/>
        <v>0</v>
      </c>
      <c r="AY38" s="165">
        <f t="shared" si="37"/>
        <v>0</v>
      </c>
      <c r="AZ38" s="165">
        <f t="shared" si="37"/>
        <v>0</v>
      </c>
      <c r="BA38" s="165">
        <f t="shared" si="37"/>
        <v>0</v>
      </c>
      <c r="BB38" s="165">
        <f t="shared" si="37"/>
        <v>0</v>
      </c>
      <c r="BC38" s="165">
        <f t="shared" si="37"/>
        <v>0</v>
      </c>
      <c r="BD38" s="165">
        <f t="shared" si="37"/>
        <v>0</v>
      </c>
      <c r="BE38" s="165">
        <f t="shared" si="37"/>
        <v>0</v>
      </c>
      <c r="BF38" s="165">
        <f t="shared" si="37"/>
        <v>0</v>
      </c>
      <c r="BG38" s="165">
        <f t="shared" si="37"/>
        <v>0</v>
      </c>
      <c r="BH38" s="165">
        <f t="shared" si="37"/>
        <v>0</v>
      </c>
      <c r="BI38" s="168">
        <f t="shared" si="37"/>
        <v>0</v>
      </c>
      <c r="BJ38" s="169"/>
      <c r="BK38" s="170"/>
      <c r="BL38" s="170"/>
      <c r="BM38" s="171"/>
      <c r="BN38" s="172"/>
      <c r="BO38" s="173"/>
      <c r="BP38" s="173"/>
      <c r="BQ38" s="174"/>
      <c r="BR38" s="175"/>
      <c r="BS38" s="176"/>
      <c r="BT38" s="176"/>
      <c r="BU38" s="177"/>
      <c r="BV38" s="69">
        <f>SUM(BV6:BV37)</f>
        <v>0</v>
      </c>
      <c r="BW38" s="70">
        <f t="shared" ref="BW38" si="38">IFERROR(AVERAGE(L38:BI38),"")</f>
        <v>0</v>
      </c>
      <c r="BX38" s="71" t="str">
        <f t="shared" si="24"/>
        <v/>
      </c>
      <c r="BY38" s="280" t="str">
        <f t="shared" si="25"/>
        <v/>
      </c>
      <c r="BZ38" s="178">
        <f>SUM(BZ6:BZ37)</f>
        <v>0</v>
      </c>
      <c r="CA38" s="179">
        <f>SUM(CA6:CA37)</f>
        <v>0</v>
      </c>
      <c r="CB38" s="180">
        <f t="shared" si="12"/>
        <v>0</v>
      </c>
      <c r="CH38" s="152"/>
      <c r="CL38" s="147"/>
      <c r="JA38" s="3"/>
      <c r="JB38" s="3"/>
    </row>
  </sheetData>
  <sheetProtection password="CC04" sheet="1" objects="1" scenarios="1" selectLockedCells="1"/>
  <protectedRanges>
    <protectedRange sqref="D4 F4 D5:F5" name="範囲2"/>
    <protectedRange password="C47C" sqref="D4:D5 F4:F5 L2:BI3" name="範囲1"/>
    <protectedRange password="C47C" sqref="BZ6:CA37 L6:BI37" name="範囲1_1"/>
  </protectedRanges>
  <mergeCells count="110">
    <mergeCell ref="E1:K1"/>
    <mergeCell ref="A2:J3"/>
    <mergeCell ref="K2:K3"/>
    <mergeCell ref="L2:L3"/>
    <mergeCell ref="M2:M3"/>
    <mergeCell ref="N2:N3"/>
    <mergeCell ref="U2:U3"/>
    <mergeCell ref="V2:V3"/>
    <mergeCell ref="W2:W3"/>
    <mergeCell ref="X2:X3"/>
    <mergeCell ref="Y2:Y3"/>
    <mergeCell ref="Z2:Z3"/>
    <mergeCell ref="O2:O3"/>
    <mergeCell ref="P2:P3"/>
    <mergeCell ref="Q2:Q3"/>
    <mergeCell ref="R2:R3"/>
    <mergeCell ref="S2:S3"/>
    <mergeCell ref="T2:T3"/>
    <mergeCell ref="AG2:AG3"/>
    <mergeCell ref="AH2:AH3"/>
    <mergeCell ref="AI2:AI3"/>
    <mergeCell ref="AJ2:AJ3"/>
    <mergeCell ref="AK2:AK3"/>
    <mergeCell ref="AL2:AL3"/>
    <mergeCell ref="AA2:AA3"/>
    <mergeCell ref="AB2:AB3"/>
    <mergeCell ref="AC2:AC3"/>
    <mergeCell ref="AD2:AD3"/>
    <mergeCell ref="AE2:AE3"/>
    <mergeCell ref="AF2:AF3"/>
    <mergeCell ref="AS2:AS3"/>
    <mergeCell ref="AT2:AT3"/>
    <mergeCell ref="AU2:AU3"/>
    <mergeCell ref="AV2:AV3"/>
    <mergeCell ref="AW2:AW3"/>
    <mergeCell ref="AX2:AX3"/>
    <mergeCell ref="AM2:AM3"/>
    <mergeCell ref="AN2:AN3"/>
    <mergeCell ref="AO2:AO3"/>
    <mergeCell ref="AP2:AP3"/>
    <mergeCell ref="AQ2:AQ3"/>
    <mergeCell ref="AR2:AR3"/>
    <mergeCell ref="BE2:BE3"/>
    <mergeCell ref="BF2:BF3"/>
    <mergeCell ref="BG2:BG3"/>
    <mergeCell ref="BH2:BH3"/>
    <mergeCell ref="BI2:BI3"/>
    <mergeCell ref="BJ2:BM2"/>
    <mergeCell ref="AY2:AY3"/>
    <mergeCell ref="AZ2:AZ3"/>
    <mergeCell ref="BA2:BA3"/>
    <mergeCell ref="BB2:BB3"/>
    <mergeCell ref="BC2:BC3"/>
    <mergeCell ref="BD2:BD3"/>
    <mergeCell ref="BN2:BQ2"/>
    <mergeCell ref="BR2:BU2"/>
    <mergeCell ref="BJ3:BJ5"/>
    <mergeCell ref="BK3:BK5"/>
    <mergeCell ref="BL3:BL5"/>
    <mergeCell ref="BM3:BM5"/>
    <mergeCell ref="BN3:BN5"/>
    <mergeCell ref="BO3:BO5"/>
    <mergeCell ref="BP3:BP5"/>
    <mergeCell ref="BQ3:BQ5"/>
    <mergeCell ref="BX4:BX5"/>
    <mergeCell ref="BY4:BY5"/>
    <mergeCell ref="BZ4:BZ5"/>
    <mergeCell ref="CA4:CA5"/>
    <mergeCell ref="CB4:CB5"/>
    <mergeCell ref="JA4:JA5"/>
    <mergeCell ref="BR3:BR5"/>
    <mergeCell ref="BS3:BS5"/>
    <mergeCell ref="BT3:BT5"/>
    <mergeCell ref="BU3:BU5"/>
    <mergeCell ref="BV4:BV5"/>
    <mergeCell ref="BW4:BW5"/>
    <mergeCell ref="D11:K11"/>
    <mergeCell ref="D12:K12"/>
    <mergeCell ref="D13:K13"/>
    <mergeCell ref="D14:K14"/>
    <mergeCell ref="D15:K15"/>
    <mergeCell ref="D16:K16"/>
    <mergeCell ref="H5:J5"/>
    <mergeCell ref="D6:K6"/>
    <mergeCell ref="D7:K7"/>
    <mergeCell ref="D8:K8"/>
    <mergeCell ref="D9:K9"/>
    <mergeCell ref="D10:K10"/>
    <mergeCell ref="D23:K23"/>
    <mergeCell ref="D24:K24"/>
    <mergeCell ref="D25:K25"/>
    <mergeCell ref="D26:K26"/>
    <mergeCell ref="D27:K27"/>
    <mergeCell ref="D28:K28"/>
    <mergeCell ref="D17:K17"/>
    <mergeCell ref="D18:K18"/>
    <mergeCell ref="D19:K19"/>
    <mergeCell ref="D20:K20"/>
    <mergeCell ref="D21:K21"/>
    <mergeCell ref="D22:K22"/>
    <mergeCell ref="D35:K35"/>
    <mergeCell ref="D36:K36"/>
    <mergeCell ref="D37:K37"/>
    <mergeCell ref="D38:K38"/>
    <mergeCell ref="D29:K29"/>
    <mergeCell ref="D30:K30"/>
    <mergeCell ref="D31:K31"/>
    <mergeCell ref="D32:K32"/>
    <mergeCell ref="D33:K33"/>
    <mergeCell ref="D34:K34"/>
  </mergeCells>
  <phoneticPr fontId="1"/>
  <conditionalFormatting sqref="L4:BI5">
    <cfRule type="expression" dxfId="23" priority="2">
      <formula>L$4=2</formula>
    </cfRule>
    <cfRule type="expression" dxfId="22" priority="3">
      <formula>L$4=1</formula>
    </cfRule>
  </conditionalFormatting>
  <conditionalFormatting sqref="A6:CB36">
    <cfRule type="expression" dxfId="21" priority="1">
      <formula>$A6&lt;&gt;$A7</formula>
    </cfRule>
  </conditionalFormatting>
  <conditionalFormatting sqref="A37:CB37">
    <cfRule type="expression" dxfId="20" priority="8">
      <formula>$A37&lt;&gt;#REF!</formula>
    </cfRule>
  </conditionalFormatting>
  <dataValidations count="4">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37 VK6:VL37 AFG6:AFH37 APC6:APD37 AYY6:AYZ37 BIU6:BIV37 BSQ6:BSR37 CCM6:CCN37 CMI6:CMJ37 CWE6:CWF37 DGA6:DGB37 DPW6:DPX37 DZS6:DZT37 EJO6:EJP37 ETK6:ETL37 FDG6:FDH37 FNC6:FND37 FWY6:FWZ37 GGU6:GGV37 GQQ6:GQR37 HAM6:HAN37 HKI6:HKJ37 HUE6:HUF37 IEA6:IEB37 INW6:INX37 IXS6:IXT37 JHO6:JHP37 JRK6:JRL37 KBG6:KBH37 KLC6:KLD37 KUY6:KUZ37 LEU6:LEV37 LOQ6:LOR37 LYM6:LYN37 MII6:MIJ37 MSE6:MSF37 NCA6:NCB37 NLW6:NLX37 NVS6:NVT37 OFO6:OFP37 OPK6:OPL37 OZG6:OZH37 PJC6:PJD37 PSY6:PSZ37 QCU6:QCV37 QMQ6:QMR37 QWM6:QWN37 RGI6:RGJ37 RQE6:RQF37 SAA6:SAB37 SJW6:SJX37 STS6:STT37 TDO6:TDP37 TNK6:TNL37 TXG6:TXH37 UHC6:UHD37 UQY6:UQZ37 VAU6:VAV37 VKQ6:VKR37 VUM6:VUN37 WEI6:WEJ37 WOE6:WOF37 WYA6:WYB37 WVY14:WXV37 L14:BI37 JM14:LJ37 TI14:VF37 ADE14:AFB37 ANA14:AOX37 AWW14:AYT37 BGS14:BIP37 BQO14:BSL37 CAK14:CCH37 CKG14:CMD37 CUC14:CVZ37 DDY14:DFV37 DNU14:DPR37 DXQ14:DZN37 EHM14:EJJ37 ERI14:ETF37 FBE14:FDB37 FLA14:FMX37 FUW14:FWT37 GES14:GGP37 GOO14:GQL37 GYK14:HAH37 HIG14:HKD37 HSC14:HTZ37 IBY14:IDV37 ILU14:INR37 IVQ14:IXN37 JFM14:JHJ37 JPI14:JRF37 JZE14:KBB37 KJA14:KKX37 KSW14:KUT37 LCS14:LEP37 LMO14:LOL37 LWK14:LYH37 MGG14:MID37 MQC14:MRZ37 MZY14:NBV37 NJU14:NLR37 NTQ14:NVN37 ODM14:OFJ37 ONI14:OPF37 OXE14:OZB37 PHA14:PIX37 PQW14:PST37 QAS14:QCP37 QKO14:QML37 QUK14:QWH37 REG14:RGD37 ROC14:RPZ37 RXY14:RZV37 SHU14:SJR37 SRQ14:STN37 TBM14:TDJ37 TLI14:TNF37 TVE14:TXB37 UFA14:UGX37 UOW14:UQT37 UYS14:VAP37 VIO14:VKL37 VSK14:VUH37 WCG14:WED37 WMC14:WNZ37 BZ6:CA37">
      <formula1>"1,2,3,4"</formula1>
    </dataValidation>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s>
  <pageMargins left="0.6692913385826772" right="0.43307086614173229" top="0.74803149606299213" bottom="0.47244094488188981" header="0.31496062992125984" footer="0.31496062992125984"/>
  <pageSetup paperSize="12" scale="57"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61"/>
  <sheetViews>
    <sheetView showGridLines="0" view="pageBreakPreview" zoomScaleNormal="100" zoomScaleSheetLayoutView="100" workbookViewId="0">
      <selection activeCell="D14" sqref="D14"/>
    </sheetView>
  </sheetViews>
  <sheetFormatPr defaultRowHeight="13.5"/>
  <cols>
    <col min="1" max="1" width="1.125" customWidth="1"/>
    <col min="2" max="2" width="4.5" bestFit="1" customWidth="1"/>
    <col min="3" max="3" width="12.125" style="105" bestFit="1" customWidth="1"/>
    <col min="4" max="4" width="50" customWidth="1"/>
    <col min="9" max="16" width="4.5" customWidth="1"/>
    <col min="17" max="17" width="2.375" hidden="1" customWidth="1"/>
    <col min="18" max="18" width="3.875" hidden="1" customWidth="1"/>
    <col min="19"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7" width="0" hidden="1" customWidth="1"/>
  </cols>
  <sheetData>
    <row r="1" spans="1:26" ht="5.25" customHeight="1" thickBot="1">
      <c r="B1" s="40"/>
    </row>
    <row r="2" spans="1:26" ht="30" customHeight="1" thickTop="1" thickBot="1">
      <c r="C2" s="260" t="str">
        <f>T2</f>
        <v>事前</v>
      </c>
      <c r="D2" s="262" t="str">
        <f>"　【"&amp;U2&amp;"】　結果　　　　　　「よくある」と「ときどきある」の合計の多い順に並べている。"</f>
        <v>　【トラブルの頻度】　結果　　　　　　「よくある」と「ときどきある」の合計の多い順に並べている。</v>
      </c>
      <c r="M2" s="264">
        <f>事前入力【トラブルの頻度】!D4</f>
        <v>0</v>
      </c>
      <c r="N2" s="264" t="s">
        <v>141</v>
      </c>
      <c r="O2" s="265">
        <f>事前入力【トラブルの頻度】!F4</f>
        <v>0</v>
      </c>
      <c r="P2" s="265" t="s">
        <v>142</v>
      </c>
      <c r="T2" t="s">
        <v>86</v>
      </c>
      <c r="U2" t="s">
        <v>87</v>
      </c>
    </row>
    <row r="3" spans="1:26" ht="27" customHeight="1" thickTop="1" thickBot="1">
      <c r="B3" s="41" t="s">
        <v>74</v>
      </c>
      <c r="D3" s="268"/>
      <c r="M3" s="266">
        <f>事前入力【トラブルの頻度】!D5</f>
        <v>0</v>
      </c>
      <c r="N3" s="266" t="s">
        <v>143</v>
      </c>
      <c r="O3" s="266">
        <f>事前入力【トラブルの頻度】!F5</f>
        <v>0</v>
      </c>
      <c r="P3" s="266" t="s">
        <v>144</v>
      </c>
    </row>
    <row r="4" spans="1:26" ht="30" customHeight="1" thickTop="1" thickBot="1">
      <c r="B4" s="42" t="s">
        <v>75</v>
      </c>
      <c r="C4" s="107"/>
      <c r="D4" s="269"/>
      <c r="F4" s="272"/>
      <c r="G4" s="272"/>
      <c r="H4" s="269" t="s">
        <v>145</v>
      </c>
      <c r="I4" s="415">
        <f ca="1">X61</f>
        <v>0</v>
      </c>
      <c r="J4" s="416"/>
      <c r="K4" s="417"/>
      <c r="L4" s="44"/>
      <c r="M4" s="44"/>
      <c r="N4" s="44"/>
      <c r="O4" s="44"/>
      <c r="P4" s="44"/>
      <c r="Q4" s="44"/>
      <c r="R4" s="44"/>
      <c r="S4" s="44"/>
      <c r="T4" s="43" t="str">
        <f>T2&amp;"入力【"&amp;U2&amp;"】!"</f>
        <v>事前入力【トラブルの頻度】!</v>
      </c>
      <c r="U4" s="43"/>
      <c r="V4" s="44"/>
      <c r="W4" s="44"/>
      <c r="X4" s="44"/>
      <c r="Y4" s="45"/>
    </row>
    <row r="5" spans="1:26" ht="3" customHeight="1" thickTop="1">
      <c r="B5" s="42"/>
      <c r="C5" s="107"/>
      <c r="D5" s="269"/>
      <c r="E5" s="269"/>
      <c r="F5" s="271"/>
      <c r="G5" s="271"/>
      <c r="H5" s="44"/>
      <c r="I5" s="44"/>
      <c r="J5" s="44"/>
      <c r="K5" s="44"/>
      <c r="L5" s="44"/>
      <c r="M5" s="44"/>
      <c r="N5" s="44"/>
      <c r="O5" s="44"/>
      <c r="P5" s="44"/>
      <c r="Q5" s="44"/>
      <c r="R5" s="44"/>
      <c r="S5" s="44"/>
      <c r="T5" s="43"/>
      <c r="U5" s="43"/>
      <c r="V5" s="44"/>
      <c r="W5" s="44"/>
      <c r="X5" s="44"/>
      <c r="Y5" s="45"/>
    </row>
    <row r="6" spans="1:26" ht="26.25" customHeight="1">
      <c r="B6" s="46"/>
      <c r="C6" s="47" t="s">
        <v>76</v>
      </c>
      <c r="D6" s="412" t="s">
        <v>135</v>
      </c>
      <c r="E6" s="413"/>
      <c r="F6" s="413"/>
      <c r="G6" s="413"/>
      <c r="H6" s="413"/>
      <c r="I6" s="413"/>
      <c r="J6" s="413"/>
      <c r="K6" s="413"/>
      <c r="L6" s="413"/>
      <c r="M6" s="413"/>
      <c r="N6" s="413"/>
      <c r="O6" s="414"/>
      <c r="P6" s="48"/>
      <c r="Q6" s="48"/>
      <c r="R6" s="48"/>
      <c r="S6" s="49" t="s">
        <v>100</v>
      </c>
      <c r="T6" s="50" t="s">
        <v>112</v>
      </c>
      <c r="U6" s="49" t="s">
        <v>113</v>
      </c>
      <c r="V6" s="49" t="s">
        <v>114</v>
      </c>
      <c r="W6" s="49" t="s">
        <v>115</v>
      </c>
      <c r="X6" s="49"/>
      <c r="Y6" s="51" t="s">
        <v>101</v>
      </c>
      <c r="Z6" s="154" t="s">
        <v>102</v>
      </c>
    </row>
    <row r="7" spans="1:26" ht="15" customHeight="1" thickBot="1">
      <c r="D7" s="52"/>
      <c r="T7" s="50"/>
    </row>
    <row r="8" spans="1:26" ht="6" customHeight="1" thickBot="1">
      <c r="A8" s="53"/>
      <c r="B8" s="54"/>
      <c r="C8" s="106"/>
      <c r="D8" s="55"/>
      <c r="E8" s="54"/>
      <c r="F8" s="54"/>
      <c r="G8" s="54"/>
      <c r="H8" s="54"/>
      <c r="I8" s="54"/>
      <c r="J8" s="54"/>
      <c r="K8" s="54"/>
      <c r="L8" s="54"/>
      <c r="M8" s="54"/>
      <c r="N8" s="54"/>
      <c r="O8" s="54"/>
      <c r="P8" s="56"/>
      <c r="T8" s="50"/>
    </row>
    <row r="9" spans="1:26" ht="26.25" customHeight="1" thickTop="1">
      <c r="A9" s="57"/>
      <c r="B9" s="58"/>
      <c r="C9" s="112" t="s">
        <v>79</v>
      </c>
      <c r="D9" s="113" t="s">
        <v>78</v>
      </c>
      <c r="E9" s="59"/>
      <c r="F9" s="59"/>
      <c r="G9" s="59"/>
      <c r="H9" s="59"/>
      <c r="I9" s="59"/>
      <c r="J9" s="59"/>
      <c r="K9" s="59"/>
      <c r="L9" s="59"/>
      <c r="M9" s="59"/>
      <c r="N9" s="59"/>
      <c r="O9" s="59"/>
      <c r="P9" s="60"/>
      <c r="Q9" s="59"/>
      <c r="R9">
        <v>5</v>
      </c>
      <c r="T9" s="252" t="str">
        <f ca="1">IFERROR(INDIRECT($T$4&amp;T$6&amp;$R9),"")</f>
        <v>よくある</v>
      </c>
      <c r="U9" s="253" t="str">
        <f t="shared" ref="U9:W9" ca="1" si="0">IFERROR(INDIRECT($T$4&amp;U$6&amp;$R9),"")</f>
        <v>ときどきある</v>
      </c>
      <c r="V9" s="255" t="str">
        <f t="shared" ca="1" si="0"/>
        <v>あまりない</v>
      </c>
      <c r="W9" s="254" t="str">
        <f t="shared" ca="1" si="0"/>
        <v>ない</v>
      </c>
      <c r="X9" s="256" t="str">
        <f ca="1">T9&amp;"・"&amp;U9&amp;CHAR(10)&amp;"合計"</f>
        <v>よくある・ときどきある
合計</v>
      </c>
    </row>
    <row r="10" spans="1:26" ht="6" customHeight="1" thickBot="1">
      <c r="A10" s="57"/>
      <c r="B10" s="62"/>
      <c r="C10" s="63"/>
      <c r="D10" s="63"/>
      <c r="E10" s="59"/>
      <c r="F10" s="59"/>
      <c r="G10" s="59"/>
      <c r="H10" s="59"/>
      <c r="I10" s="59"/>
      <c r="J10" s="59"/>
      <c r="K10" s="59"/>
      <c r="L10" s="59"/>
      <c r="M10" s="59"/>
      <c r="N10" s="59"/>
      <c r="O10" s="59"/>
      <c r="P10" s="60"/>
      <c r="Q10" s="59"/>
    </row>
    <row r="11" spans="1:26" ht="33.75" customHeight="1">
      <c r="A11" s="57"/>
      <c r="B11" s="61">
        <v>1</v>
      </c>
      <c r="C11" s="156" t="str">
        <f ca="1">Y11</f>
        <v>したいこと</v>
      </c>
      <c r="D11" s="110" t="str">
        <f ca="1">Z11</f>
        <v>　新しい本を自分が先に読みたいと言って、ＡさんとＢさんがもめている。</v>
      </c>
      <c r="E11" s="59"/>
      <c r="F11" s="59"/>
      <c r="G11" s="59"/>
      <c r="H11" s="59"/>
      <c r="I11" s="59"/>
      <c r="J11" s="59"/>
      <c r="K11" s="59"/>
      <c r="L11" s="59"/>
      <c r="M11" s="59"/>
      <c r="N11" s="59"/>
      <c r="O11" s="59"/>
      <c r="P11" s="60"/>
      <c r="Q11" s="59"/>
      <c r="R11">
        <v>6</v>
      </c>
      <c r="S11">
        <f ca="1">IFERROR(INDIRECT($T$4&amp;S$6&amp;$R11),"")</f>
        <v>1</v>
      </c>
      <c r="T11" s="245" t="str">
        <f ca="1">IFERROR(INDIRECT($T$4&amp;T$6&amp;$R11),"")</f>
        <v/>
      </c>
      <c r="U11" s="245" t="str">
        <f t="shared" ref="U11:Z26" ca="1" si="1">IFERROR(INDIRECT($T$4&amp;U$6&amp;$R11),"")</f>
        <v/>
      </c>
      <c r="V11" s="245" t="str">
        <f t="shared" ca="1" si="1"/>
        <v/>
      </c>
      <c r="W11" s="245" t="str">
        <f t="shared" ca="1" si="1"/>
        <v/>
      </c>
      <c r="X11" s="246">
        <f t="shared" ref="X11" ca="1" si="2">SUM(T11:U11)</f>
        <v>0</v>
      </c>
      <c r="Y11" s="155" t="str">
        <f t="shared" ca="1" si="1"/>
        <v>したいこと</v>
      </c>
      <c r="Z11" t="str">
        <f t="shared" ca="1" si="1"/>
        <v>　新しい本を自分が先に読みたいと言って、ＡさんとＢさんがもめている。</v>
      </c>
    </row>
    <row r="12" spans="1:26" ht="33.75" customHeight="1">
      <c r="A12" s="57"/>
      <c r="B12" s="61">
        <v>2</v>
      </c>
      <c r="C12" s="108" t="str">
        <f t="shared" ref="C12:D42" ca="1" si="3">Y12</f>
        <v>したいこと</v>
      </c>
      <c r="D12" s="110" t="str">
        <f t="shared" ca="1" si="3"/>
        <v>　グループ活動のとき、自分がリーダーをしたいと言って、ＡさんとＢさんがもめている。</v>
      </c>
      <c r="E12" s="59"/>
      <c r="F12" s="59"/>
      <c r="G12" s="59"/>
      <c r="H12" s="59"/>
      <c r="I12" s="59"/>
      <c r="J12" s="59"/>
      <c r="K12" s="59"/>
      <c r="L12" s="59"/>
      <c r="M12" s="59"/>
      <c r="N12" s="59"/>
      <c r="O12" s="59"/>
      <c r="P12" s="60"/>
      <c r="Q12" s="59"/>
      <c r="R12">
        <v>7</v>
      </c>
      <c r="S12">
        <f t="shared" ref="S12:Z43" ca="1" si="4">IFERROR(INDIRECT($T$4&amp;S$6&amp;$R12),"")</f>
        <v>2</v>
      </c>
      <c r="T12" s="245" t="str">
        <f t="shared" ca="1" si="4"/>
        <v/>
      </c>
      <c r="U12" s="245" t="str">
        <f t="shared" ca="1" si="1"/>
        <v/>
      </c>
      <c r="V12" s="245" t="str">
        <f t="shared" ca="1" si="1"/>
        <v/>
      </c>
      <c r="W12" s="245" t="str">
        <f t="shared" ca="1" si="1"/>
        <v/>
      </c>
      <c r="X12" s="247">
        <f t="shared" ref="X12:X60" ca="1" si="5">SUM(T12:U12)</f>
        <v>0</v>
      </c>
      <c r="Y12" s="39" t="str">
        <f t="shared" ca="1" si="1"/>
        <v>したいこと</v>
      </c>
      <c r="Z12" t="str">
        <f t="shared" ca="1" si="1"/>
        <v>　グループ活動のとき、自分がリーダーをしたいと言って、ＡさんとＢさんがもめている。</v>
      </c>
    </row>
    <row r="13" spans="1:26" ht="33.75" customHeight="1">
      <c r="A13" s="57"/>
      <c r="B13" s="61">
        <v>3</v>
      </c>
      <c r="C13" s="108" t="str">
        <f t="shared" ca="1" si="3"/>
        <v>したいこと</v>
      </c>
      <c r="D13" s="110" t="str">
        <f t="shared" ca="1" si="3"/>
        <v>　掃除中、ＡさんがトイレットペーパーをＢさんより先に取りに行ったことでもめている。</v>
      </c>
      <c r="E13" s="59"/>
      <c r="F13" s="59"/>
      <c r="G13" s="59"/>
      <c r="H13" s="59"/>
      <c r="I13" s="59"/>
      <c r="J13" s="59"/>
      <c r="K13" s="59"/>
      <c r="L13" s="59"/>
      <c r="M13" s="59"/>
      <c r="N13" s="59"/>
      <c r="O13" s="59"/>
      <c r="P13" s="60"/>
      <c r="Q13" s="59"/>
      <c r="R13">
        <v>8</v>
      </c>
      <c r="S13">
        <f t="shared" ca="1" si="4"/>
        <v>3</v>
      </c>
      <c r="T13" s="245" t="str">
        <f t="shared" ca="1" si="4"/>
        <v/>
      </c>
      <c r="U13" s="245" t="str">
        <f t="shared" ca="1" si="1"/>
        <v/>
      </c>
      <c r="V13" s="245" t="str">
        <f t="shared" ca="1" si="1"/>
        <v/>
      </c>
      <c r="W13" s="245" t="str">
        <f t="shared" ca="1" si="1"/>
        <v/>
      </c>
      <c r="X13" s="247">
        <f t="shared" ca="1" si="5"/>
        <v>0</v>
      </c>
      <c r="Y13" s="39" t="str">
        <f t="shared" ca="1" si="1"/>
        <v>したいこと</v>
      </c>
      <c r="Z13" t="str">
        <f t="shared" ca="1" si="1"/>
        <v>　掃除中、ＡさんがトイレットペーパーをＢさんより先に取りに行ったことでもめている。</v>
      </c>
    </row>
    <row r="14" spans="1:26" ht="33.75" customHeight="1">
      <c r="A14" s="57"/>
      <c r="B14" s="61">
        <v>4</v>
      </c>
      <c r="C14" s="108" t="str">
        <f t="shared" ca="1" si="3"/>
        <v>したいこと</v>
      </c>
      <c r="D14" s="110" t="str">
        <f t="shared" ca="1" si="3"/>
        <v>　特別教室のかぎを自分が取りに行きたいと言って、ＡさんとＢさんがもめている。</v>
      </c>
      <c r="E14" s="59"/>
      <c r="F14" s="59"/>
      <c r="G14" s="59"/>
      <c r="H14" s="59"/>
      <c r="I14" s="59"/>
      <c r="J14" s="59"/>
      <c r="K14" s="59"/>
      <c r="L14" s="59"/>
      <c r="M14" s="59"/>
      <c r="N14" s="59"/>
      <c r="O14" s="59"/>
      <c r="P14" s="60"/>
      <c r="Q14" s="59"/>
      <c r="R14">
        <v>9</v>
      </c>
      <c r="S14">
        <f t="shared" ca="1" si="4"/>
        <v>4</v>
      </c>
      <c r="T14" s="245" t="str">
        <f t="shared" ca="1" si="4"/>
        <v/>
      </c>
      <c r="U14" s="245" t="str">
        <f t="shared" ca="1" si="1"/>
        <v/>
      </c>
      <c r="V14" s="245" t="str">
        <f t="shared" ca="1" si="1"/>
        <v/>
      </c>
      <c r="W14" s="245" t="str">
        <f t="shared" ca="1" si="1"/>
        <v/>
      </c>
      <c r="X14" s="247">
        <f t="shared" ca="1" si="5"/>
        <v>0</v>
      </c>
      <c r="Y14" s="39" t="str">
        <f t="shared" ca="1" si="1"/>
        <v>したいこと</v>
      </c>
      <c r="Z14" t="str">
        <f t="shared" ca="1" si="1"/>
        <v>　特別教室のかぎを自分が取りに行きたいと言って、ＡさんとＢさんがもめている。</v>
      </c>
    </row>
    <row r="15" spans="1:26" ht="33.75" customHeight="1">
      <c r="A15" s="57"/>
      <c r="B15" s="61">
        <v>5</v>
      </c>
      <c r="C15" s="108" t="str">
        <f t="shared" ca="1" si="3"/>
        <v>したいこと</v>
      </c>
      <c r="D15" s="110" t="str">
        <f t="shared" ca="1" si="3"/>
        <v>　列に並ぶとき、自分が先だと言って、ＡさんとＢさんがもめている。</v>
      </c>
      <c r="E15" s="59"/>
      <c r="F15" s="59"/>
      <c r="G15" s="59"/>
      <c r="H15" s="59"/>
      <c r="I15" s="59"/>
      <c r="J15" s="59"/>
      <c r="K15" s="59"/>
      <c r="L15" s="59"/>
      <c r="M15" s="59"/>
      <c r="N15" s="59"/>
      <c r="O15" s="59"/>
      <c r="P15" s="60"/>
      <c r="Q15" s="59"/>
      <c r="R15">
        <v>10</v>
      </c>
      <c r="S15">
        <f t="shared" ca="1" si="4"/>
        <v>5</v>
      </c>
      <c r="T15" s="245" t="str">
        <f t="shared" ca="1" si="4"/>
        <v/>
      </c>
      <c r="U15" s="245" t="str">
        <f t="shared" ca="1" si="1"/>
        <v/>
      </c>
      <c r="V15" s="245" t="str">
        <f t="shared" ca="1" si="1"/>
        <v/>
      </c>
      <c r="W15" s="245" t="str">
        <f t="shared" ca="1" si="1"/>
        <v/>
      </c>
      <c r="X15" s="247">
        <f t="shared" ca="1" si="5"/>
        <v>0</v>
      </c>
      <c r="Y15" s="39" t="str">
        <f t="shared" ca="1" si="1"/>
        <v>したいこと</v>
      </c>
      <c r="Z15" t="str">
        <f t="shared" ca="1" si="1"/>
        <v>　列に並ぶとき、自分が先だと言って、ＡさんとＢさんがもめている。</v>
      </c>
    </row>
    <row r="16" spans="1:26" ht="33.75" customHeight="1">
      <c r="A16" s="57"/>
      <c r="B16" s="61">
        <v>6</v>
      </c>
      <c r="C16" s="108" t="str">
        <f t="shared" ca="1" si="3"/>
        <v>したくないこと</v>
      </c>
      <c r="D16" s="110" t="str">
        <f t="shared" ca="1" si="3"/>
        <v>　ボール遊びをした後、ＡさんもＢさんもボールを片付けたくなくてもめている。</v>
      </c>
      <c r="E16" s="59"/>
      <c r="F16" s="59"/>
      <c r="G16" s="59"/>
      <c r="H16" s="59"/>
      <c r="I16" s="59"/>
      <c r="J16" s="59"/>
      <c r="K16" s="59"/>
      <c r="L16" s="59"/>
      <c r="M16" s="59"/>
      <c r="N16" s="59"/>
      <c r="O16" s="59"/>
      <c r="P16" s="60"/>
      <c r="Q16" s="59"/>
      <c r="R16">
        <v>11</v>
      </c>
      <c r="S16">
        <f t="shared" ca="1" si="4"/>
        <v>6</v>
      </c>
      <c r="T16" s="245" t="str">
        <f t="shared" ca="1" si="4"/>
        <v/>
      </c>
      <c r="U16" s="245" t="str">
        <f t="shared" ca="1" si="1"/>
        <v/>
      </c>
      <c r="V16" s="245" t="str">
        <f t="shared" ca="1" si="1"/>
        <v/>
      </c>
      <c r="W16" s="245" t="str">
        <f t="shared" ca="1" si="1"/>
        <v/>
      </c>
      <c r="X16" s="247">
        <f t="shared" ca="1" si="5"/>
        <v>0</v>
      </c>
      <c r="Y16" s="39" t="str">
        <f t="shared" ca="1" si="1"/>
        <v>したくないこと</v>
      </c>
      <c r="Z16" t="str">
        <f t="shared" ca="1" si="1"/>
        <v>　ボール遊びをした後、ＡさんもＢさんもボールを片付けたくなくてもめている。</v>
      </c>
    </row>
    <row r="17" spans="1:26" ht="33.75" customHeight="1">
      <c r="A17" s="57"/>
      <c r="B17" s="61">
        <v>7</v>
      </c>
      <c r="C17" s="108" t="str">
        <f t="shared" ca="1" si="3"/>
        <v>したくないこと</v>
      </c>
      <c r="D17" s="110" t="str">
        <f t="shared" ca="1" si="3"/>
        <v>　掃除のバケツをＡさんもＢさんも片付けたくなくてもめている。</v>
      </c>
      <c r="E17" s="59"/>
      <c r="F17" s="59"/>
      <c r="G17" s="59"/>
      <c r="H17" s="59"/>
      <c r="I17" s="59"/>
      <c r="J17" s="59"/>
      <c r="K17" s="59"/>
      <c r="L17" s="59"/>
      <c r="M17" s="59"/>
      <c r="N17" s="59"/>
      <c r="O17" s="59"/>
      <c r="P17" s="60"/>
      <c r="Q17" s="59"/>
      <c r="R17">
        <v>12</v>
      </c>
      <c r="S17">
        <f t="shared" ca="1" si="4"/>
        <v>7</v>
      </c>
      <c r="T17" s="245" t="str">
        <f t="shared" ca="1" si="4"/>
        <v/>
      </c>
      <c r="U17" s="245" t="str">
        <f t="shared" ca="1" si="1"/>
        <v/>
      </c>
      <c r="V17" s="245" t="str">
        <f t="shared" ca="1" si="1"/>
        <v/>
      </c>
      <c r="W17" s="245" t="str">
        <f t="shared" ca="1" si="1"/>
        <v/>
      </c>
      <c r="X17" s="247">
        <f t="shared" ca="1" si="5"/>
        <v>0</v>
      </c>
      <c r="Y17" s="39" t="str">
        <f t="shared" ca="1" si="1"/>
        <v>したくないこと</v>
      </c>
      <c r="Z17" t="str">
        <f t="shared" ca="1" si="1"/>
        <v>　掃除のバケツをＡさんもＢさんも片付けたくなくてもめている。</v>
      </c>
    </row>
    <row r="18" spans="1:26" ht="33.75" customHeight="1">
      <c r="A18" s="57"/>
      <c r="B18" s="61">
        <v>8</v>
      </c>
      <c r="C18" s="108" t="str">
        <f t="shared" ca="1" si="3"/>
        <v>したくないこと</v>
      </c>
      <c r="D18" s="110" t="str">
        <f t="shared" ca="1" si="3"/>
        <v>　日直の仕事をＡさんもＢさんもしたくなくてもめている。</v>
      </c>
      <c r="E18" s="59"/>
      <c r="F18" s="59"/>
      <c r="G18" s="59"/>
      <c r="H18" s="59"/>
      <c r="I18" s="59"/>
      <c r="J18" s="59"/>
      <c r="K18" s="59"/>
      <c r="L18" s="59"/>
      <c r="M18" s="59"/>
      <c r="N18" s="59"/>
      <c r="O18" s="59"/>
      <c r="P18" s="60"/>
      <c r="Q18" s="59"/>
      <c r="R18">
        <v>13</v>
      </c>
      <c r="S18">
        <f t="shared" ca="1" si="4"/>
        <v>8</v>
      </c>
      <c r="T18" s="245" t="str">
        <f t="shared" ca="1" si="4"/>
        <v/>
      </c>
      <c r="U18" s="245" t="str">
        <f t="shared" ca="1" si="1"/>
        <v/>
      </c>
      <c r="V18" s="245" t="str">
        <f t="shared" ca="1" si="1"/>
        <v/>
      </c>
      <c r="W18" s="245" t="str">
        <f t="shared" ca="1" si="1"/>
        <v/>
      </c>
      <c r="X18" s="247">
        <f t="shared" ca="1" si="5"/>
        <v>0</v>
      </c>
      <c r="Y18" s="39" t="str">
        <f t="shared" ca="1" si="1"/>
        <v>したくないこと</v>
      </c>
      <c r="Z18" t="str">
        <f t="shared" ca="1" si="1"/>
        <v>　日直の仕事をＡさんもＢさんもしたくなくてもめている。</v>
      </c>
    </row>
    <row r="19" spans="1:26" ht="33.75" customHeight="1">
      <c r="A19" s="57"/>
      <c r="B19" s="61">
        <v>9</v>
      </c>
      <c r="C19" s="108" t="str">
        <f t="shared" ca="1" si="3"/>
        <v>誤解・くいちがい</v>
      </c>
      <c r="D19" s="110" t="str">
        <f t="shared" ca="1" si="3"/>
        <v>　Ａさんは友だちと話をしていただけなのに、ＢさんがＡさんに「私の悪口を言ってたでしょ」と言ってもめている。</v>
      </c>
      <c r="E19" s="59"/>
      <c r="F19" s="59"/>
      <c r="G19" s="59"/>
      <c r="H19" s="59"/>
      <c r="I19" s="59"/>
      <c r="J19" s="59"/>
      <c r="K19" s="59"/>
      <c r="L19" s="59"/>
      <c r="M19" s="59"/>
      <c r="N19" s="59"/>
      <c r="O19" s="59"/>
      <c r="P19" s="60"/>
      <c r="Q19" s="59"/>
      <c r="R19">
        <v>14</v>
      </c>
      <c r="S19">
        <f t="shared" ca="1" si="4"/>
        <v>9</v>
      </c>
      <c r="T19" s="245" t="str">
        <f t="shared" ca="1" si="4"/>
        <v/>
      </c>
      <c r="U19" s="245" t="str">
        <f t="shared" ca="1" si="1"/>
        <v/>
      </c>
      <c r="V19" s="245" t="str">
        <f t="shared" ca="1" si="1"/>
        <v/>
      </c>
      <c r="W19" s="245" t="str">
        <f t="shared" ca="1" si="1"/>
        <v/>
      </c>
      <c r="X19" s="247">
        <f t="shared" ca="1" si="5"/>
        <v>0</v>
      </c>
      <c r="Y19" s="39" t="str">
        <f t="shared" ca="1" si="1"/>
        <v>誤解・くいちがい</v>
      </c>
      <c r="Z19" t="str">
        <f t="shared" ca="1" si="1"/>
        <v>　Ａさんは友だちと話をしていただけなのに、ＢさんがＡさんに「私の悪口を言ってたでしょ」と言ってもめている。</v>
      </c>
    </row>
    <row r="20" spans="1:26" ht="33.75" customHeight="1">
      <c r="A20" s="57"/>
      <c r="B20" s="61">
        <v>10</v>
      </c>
      <c r="C20" s="108" t="str">
        <f t="shared" ca="1" si="3"/>
        <v>誤解・くいちがい</v>
      </c>
      <c r="D20" s="110" t="str">
        <f t="shared" ca="1" si="3"/>
        <v>　ＡさんがＢさんの牛乳を配り忘れたとき、Ｂさんが「わざと配らなかった」と言ってもめている。</v>
      </c>
      <c r="E20" s="59"/>
      <c r="F20" s="59"/>
      <c r="G20" s="59"/>
      <c r="H20" s="59"/>
      <c r="I20" s="59"/>
      <c r="J20" s="59"/>
      <c r="K20" s="59"/>
      <c r="L20" s="59"/>
      <c r="M20" s="59"/>
      <c r="N20" s="59"/>
      <c r="O20" s="59"/>
      <c r="P20" s="60"/>
      <c r="Q20" s="59"/>
      <c r="R20">
        <v>15</v>
      </c>
      <c r="S20">
        <f t="shared" ca="1" si="4"/>
        <v>10</v>
      </c>
      <c r="T20" s="245" t="str">
        <f t="shared" ca="1" si="4"/>
        <v/>
      </c>
      <c r="U20" s="245" t="str">
        <f t="shared" ca="1" si="1"/>
        <v/>
      </c>
      <c r="V20" s="245" t="str">
        <f t="shared" ca="1" si="1"/>
        <v/>
      </c>
      <c r="W20" s="245" t="str">
        <f t="shared" ca="1" si="1"/>
        <v/>
      </c>
      <c r="X20" s="247">
        <f t="shared" ca="1" si="5"/>
        <v>0</v>
      </c>
      <c r="Y20" s="39" t="str">
        <f t="shared" ca="1" si="1"/>
        <v>誤解・くいちがい</v>
      </c>
      <c r="Z20" t="str">
        <f t="shared" ca="1" si="1"/>
        <v>　ＡさんがＢさんの牛乳を配り忘れたとき、Ｂさんが「わざと配らなかった」と言ってもめている。</v>
      </c>
    </row>
    <row r="21" spans="1:26" ht="33.75" customHeight="1">
      <c r="A21" s="57"/>
      <c r="B21" s="61">
        <v>11</v>
      </c>
      <c r="C21" s="108" t="str">
        <f t="shared" ca="1" si="3"/>
        <v>誤解・くいちがい</v>
      </c>
      <c r="D21" s="110" t="str">
        <f t="shared" ca="1" si="3"/>
        <v>　ドッジボールで、ボールが当たったか当たっていないかで、ＡさんとＢさんがもめている。</v>
      </c>
      <c r="E21" s="59"/>
      <c r="F21" s="59"/>
      <c r="G21" s="59"/>
      <c r="H21" s="59"/>
      <c r="I21" s="59"/>
      <c r="J21" s="59"/>
      <c r="K21" s="59"/>
      <c r="L21" s="59"/>
      <c r="M21" s="59"/>
      <c r="N21" s="59"/>
      <c r="O21" s="59"/>
      <c r="P21" s="60"/>
      <c r="Q21" s="59"/>
      <c r="R21">
        <v>16</v>
      </c>
      <c r="S21">
        <f t="shared" ca="1" si="4"/>
        <v>11</v>
      </c>
      <c r="T21" s="245" t="str">
        <f t="shared" ca="1" si="4"/>
        <v/>
      </c>
      <c r="U21" s="245" t="str">
        <f t="shared" ca="1" si="1"/>
        <v/>
      </c>
      <c r="V21" s="245" t="str">
        <f t="shared" ca="1" si="1"/>
        <v/>
      </c>
      <c r="W21" s="245" t="str">
        <f t="shared" ca="1" si="1"/>
        <v/>
      </c>
      <c r="X21" s="247">
        <f t="shared" ca="1" si="5"/>
        <v>0</v>
      </c>
      <c r="Y21" s="39" t="str">
        <f t="shared" ca="1" si="1"/>
        <v>誤解・くいちがい</v>
      </c>
      <c r="Z21" t="str">
        <f t="shared" ca="1" si="1"/>
        <v>　ドッジボールで、ボールが当たったか当たっていないかで、ＡさんとＢさんがもめている。</v>
      </c>
    </row>
    <row r="22" spans="1:26" ht="33.75" customHeight="1">
      <c r="A22" s="57"/>
      <c r="B22" s="61">
        <v>12</v>
      </c>
      <c r="C22" s="108" t="str">
        <f t="shared" ca="1" si="3"/>
        <v>誤解・くいちがい</v>
      </c>
      <c r="D22" s="110" t="str">
        <f t="shared" ca="1" si="3"/>
        <v>　ろう下を走ったか、走っていないかで、ＡさんとＢさんがもめている。</v>
      </c>
      <c r="E22" s="59"/>
      <c r="F22" s="59"/>
      <c r="G22" s="59"/>
      <c r="H22" s="59"/>
      <c r="I22" s="59"/>
      <c r="J22" s="59"/>
      <c r="K22" s="59"/>
      <c r="L22" s="59"/>
      <c r="M22" s="59"/>
      <c r="N22" s="59"/>
      <c r="O22" s="59"/>
      <c r="P22" s="60"/>
      <c r="Q22" s="59"/>
      <c r="R22">
        <v>17</v>
      </c>
      <c r="S22">
        <f t="shared" ca="1" si="4"/>
        <v>12</v>
      </c>
      <c r="T22" s="245" t="str">
        <f t="shared" ca="1" si="4"/>
        <v/>
      </c>
      <c r="U22" s="245" t="str">
        <f t="shared" ca="1" si="1"/>
        <v/>
      </c>
      <c r="V22" s="245" t="str">
        <f t="shared" ca="1" si="1"/>
        <v/>
      </c>
      <c r="W22" s="245" t="str">
        <f t="shared" ca="1" si="1"/>
        <v/>
      </c>
      <c r="X22" s="247">
        <f t="shared" ca="1" si="5"/>
        <v>0</v>
      </c>
      <c r="Y22" s="39" t="str">
        <f t="shared" ca="1" si="1"/>
        <v>誤解・くいちがい</v>
      </c>
      <c r="Z22" t="str">
        <f t="shared" ca="1" si="1"/>
        <v>　ろう下を走ったか、走っていないかで、ＡさんとＢさんがもめている。</v>
      </c>
    </row>
    <row r="23" spans="1:26" ht="33.75" customHeight="1">
      <c r="A23" s="57"/>
      <c r="B23" s="61">
        <v>13</v>
      </c>
      <c r="C23" s="108" t="str">
        <f t="shared" ca="1" si="3"/>
        <v>誤解・くいちがい</v>
      </c>
      <c r="D23" s="110" t="str">
        <f t="shared" ca="1" si="3"/>
        <v>　通りすがりに机にぶつかったとき、わざとぶつかったかわざとではなかったかで、ＡさんとＢさんがもめている。</v>
      </c>
      <c r="E23" s="59"/>
      <c r="F23" s="59"/>
      <c r="G23" s="59"/>
      <c r="H23" s="59"/>
      <c r="I23" s="59"/>
      <c r="J23" s="59"/>
      <c r="K23" s="59"/>
      <c r="L23" s="59"/>
      <c r="M23" s="59"/>
      <c r="N23" s="59"/>
      <c r="O23" s="59"/>
      <c r="P23" s="60"/>
      <c r="Q23" s="59"/>
      <c r="R23">
        <v>18</v>
      </c>
      <c r="S23">
        <f t="shared" ca="1" si="4"/>
        <v>13</v>
      </c>
      <c r="T23" s="245" t="str">
        <f t="shared" ca="1" si="4"/>
        <v/>
      </c>
      <c r="U23" s="245" t="str">
        <f t="shared" ca="1" si="1"/>
        <v/>
      </c>
      <c r="V23" s="245" t="str">
        <f t="shared" ca="1" si="1"/>
        <v/>
      </c>
      <c r="W23" s="245" t="str">
        <f t="shared" ca="1" si="1"/>
        <v/>
      </c>
      <c r="X23" s="247">
        <f t="shared" ca="1" si="5"/>
        <v>0</v>
      </c>
      <c r="Y23" s="39" t="str">
        <f t="shared" ca="1" si="1"/>
        <v>誤解・くいちがい</v>
      </c>
      <c r="Z23" t="str">
        <f t="shared" ca="1" si="1"/>
        <v>　通りすがりに机にぶつかったとき、わざとぶつかったかわざとではなかったかで、ＡさんとＢさんがもめている。</v>
      </c>
    </row>
    <row r="24" spans="1:26" ht="33.75" customHeight="1">
      <c r="A24" s="57"/>
      <c r="B24" s="61">
        <v>14</v>
      </c>
      <c r="C24" s="108" t="str">
        <f t="shared" ca="1" si="3"/>
        <v>誤解・くいちがい</v>
      </c>
      <c r="D24" s="110" t="str">
        <f t="shared" ca="1" si="3"/>
        <v>　悪口を言ったか、言っていないかで、ＡさんとＢさんがもめている。</v>
      </c>
      <c r="E24" s="59"/>
      <c r="F24" s="59"/>
      <c r="G24" s="59"/>
      <c r="H24" s="59"/>
      <c r="I24" s="59"/>
      <c r="J24" s="59"/>
      <c r="K24" s="59"/>
      <c r="L24" s="59"/>
      <c r="M24" s="59"/>
      <c r="N24" s="59"/>
      <c r="O24" s="59"/>
      <c r="P24" s="60"/>
      <c r="Q24" s="59"/>
      <c r="R24">
        <v>19</v>
      </c>
      <c r="S24">
        <f t="shared" ca="1" si="4"/>
        <v>14</v>
      </c>
      <c r="T24" s="245" t="str">
        <f t="shared" ca="1" si="4"/>
        <v/>
      </c>
      <c r="U24" s="245" t="str">
        <f t="shared" ca="1" si="1"/>
        <v/>
      </c>
      <c r="V24" s="245" t="str">
        <f t="shared" ca="1" si="1"/>
        <v/>
      </c>
      <c r="W24" s="245" t="str">
        <f t="shared" ca="1" si="1"/>
        <v/>
      </c>
      <c r="X24" s="247">
        <f t="shared" ca="1" si="5"/>
        <v>0</v>
      </c>
      <c r="Y24" s="39" t="str">
        <f t="shared" ca="1" si="1"/>
        <v>誤解・くいちがい</v>
      </c>
      <c r="Z24" t="str">
        <f t="shared" ca="1" si="1"/>
        <v>　悪口を言ったか、言っていないかで、ＡさんとＢさんがもめている。</v>
      </c>
    </row>
    <row r="25" spans="1:26" ht="33.75" customHeight="1">
      <c r="A25" s="57"/>
      <c r="B25" s="61">
        <v>15</v>
      </c>
      <c r="C25" s="108" t="str">
        <f t="shared" ca="1" si="3"/>
        <v>誤解・くいちがい</v>
      </c>
      <c r="D25" s="110" t="str">
        <f t="shared" ca="1" si="3"/>
        <v>　サッカーやドッジボールで、ボールが線から出たか出ていないかで、ＡさんとＢさんがもめている。</v>
      </c>
      <c r="E25" s="59"/>
      <c r="F25" s="59"/>
      <c r="G25" s="59"/>
      <c r="H25" s="59"/>
      <c r="I25" s="59"/>
      <c r="J25" s="59"/>
      <c r="K25" s="59"/>
      <c r="L25" s="59"/>
      <c r="M25" s="59"/>
      <c r="N25" s="59"/>
      <c r="O25" s="59"/>
      <c r="P25" s="60"/>
      <c r="Q25" s="59"/>
      <c r="R25">
        <v>20</v>
      </c>
      <c r="S25">
        <f t="shared" ca="1" si="4"/>
        <v>15</v>
      </c>
      <c r="T25" s="245" t="str">
        <f t="shared" ca="1" si="4"/>
        <v/>
      </c>
      <c r="U25" s="245" t="str">
        <f t="shared" ca="1" si="1"/>
        <v/>
      </c>
      <c r="V25" s="245" t="str">
        <f t="shared" ca="1" si="1"/>
        <v/>
      </c>
      <c r="W25" s="245" t="str">
        <f t="shared" ca="1" si="1"/>
        <v/>
      </c>
      <c r="X25" s="247">
        <f t="shared" ca="1" si="5"/>
        <v>0</v>
      </c>
      <c r="Y25" s="39" t="str">
        <f t="shared" ca="1" si="1"/>
        <v>誤解・くいちがい</v>
      </c>
      <c r="Z25" t="str">
        <f t="shared" ca="1" si="1"/>
        <v>　サッカーやドッジボールで、ボールが線から出たか出ていないかで、ＡさんとＢさんがもめている。</v>
      </c>
    </row>
    <row r="26" spans="1:26" ht="33.75" customHeight="1">
      <c r="A26" s="57"/>
      <c r="B26" s="61">
        <v>16</v>
      </c>
      <c r="C26" s="108" t="str">
        <f t="shared" ca="1" si="3"/>
        <v>誤解・くいちがい</v>
      </c>
      <c r="D26" s="110" t="str">
        <f t="shared" ca="1" si="3"/>
        <v>　最初は、２人でふざけて遊んでいたがいつの間にか本気になって、ＡさんとＢさんがもめている。</v>
      </c>
      <c r="E26" s="59"/>
      <c r="F26" s="59"/>
      <c r="G26" s="59"/>
      <c r="H26" s="59"/>
      <c r="I26" s="59"/>
      <c r="J26" s="59"/>
      <c r="K26" s="59"/>
      <c r="L26" s="59"/>
      <c r="M26" s="59"/>
      <c r="N26" s="59"/>
      <c r="O26" s="59"/>
      <c r="P26" s="60"/>
      <c r="Q26" s="59"/>
      <c r="R26">
        <v>21</v>
      </c>
      <c r="S26">
        <f t="shared" ca="1" si="4"/>
        <v>16</v>
      </c>
      <c r="T26" s="245" t="str">
        <f t="shared" ca="1" si="4"/>
        <v/>
      </c>
      <c r="U26" s="245" t="str">
        <f t="shared" ca="1" si="1"/>
        <v/>
      </c>
      <c r="V26" s="245" t="str">
        <f t="shared" ca="1" si="1"/>
        <v/>
      </c>
      <c r="W26" s="245" t="str">
        <f t="shared" ca="1" si="1"/>
        <v/>
      </c>
      <c r="X26" s="247">
        <f t="shared" ca="1" si="5"/>
        <v>0</v>
      </c>
      <c r="Y26" s="39" t="str">
        <f t="shared" ca="1" si="1"/>
        <v>誤解・くいちがい</v>
      </c>
      <c r="Z26" t="str">
        <f t="shared" ca="1" si="1"/>
        <v>　最初は、２人でふざけて遊んでいたがいつの間にか本気になって、ＡさんとＢさんがもめている。</v>
      </c>
    </row>
    <row r="27" spans="1:26" ht="33.75" customHeight="1">
      <c r="A27" s="57"/>
      <c r="B27" s="61">
        <v>17</v>
      </c>
      <c r="C27" s="108" t="str">
        <f t="shared" ca="1" si="3"/>
        <v>ルールやマナー</v>
      </c>
      <c r="D27" s="110" t="str">
        <f t="shared" ca="1" si="3"/>
        <v>　遊んでいるとき、順番を守らないＡさんにＢさんが注意をしてもめている。</v>
      </c>
      <c r="E27" s="59"/>
      <c r="F27" s="59"/>
      <c r="G27" s="59"/>
      <c r="H27" s="59"/>
      <c r="I27" s="59"/>
      <c r="J27" s="59"/>
      <c r="K27" s="59"/>
      <c r="L27" s="59"/>
      <c r="M27" s="59"/>
      <c r="N27" s="59"/>
      <c r="O27" s="59"/>
      <c r="P27" s="60"/>
      <c r="Q27" s="59"/>
      <c r="R27">
        <v>22</v>
      </c>
      <c r="S27">
        <f t="shared" ca="1" si="4"/>
        <v>17</v>
      </c>
      <c r="T27" s="245" t="str">
        <f t="shared" ca="1" si="4"/>
        <v/>
      </c>
      <c r="U27" s="245" t="str">
        <f t="shared" ca="1" si="4"/>
        <v/>
      </c>
      <c r="V27" s="245" t="str">
        <f t="shared" ca="1" si="4"/>
        <v/>
      </c>
      <c r="W27" s="245" t="str">
        <f t="shared" ca="1" si="4"/>
        <v/>
      </c>
      <c r="X27" s="247">
        <f t="shared" ca="1" si="5"/>
        <v>0</v>
      </c>
      <c r="Y27" s="39" t="str">
        <f t="shared" ca="1" si="4"/>
        <v>ルールやマナー</v>
      </c>
      <c r="Z27" t="str">
        <f t="shared" ca="1" si="4"/>
        <v>　遊んでいるとき、順番を守らないＡさんにＢさんが注意をしてもめている。</v>
      </c>
    </row>
    <row r="28" spans="1:26" ht="33.75" customHeight="1">
      <c r="A28" s="57"/>
      <c r="B28" s="61">
        <v>18</v>
      </c>
      <c r="C28" s="108" t="str">
        <f t="shared" ca="1" si="3"/>
        <v>ルールやマナー</v>
      </c>
      <c r="D28" s="110" t="str">
        <f t="shared" ca="1" si="3"/>
        <v>　掃除をしないＡさんに、Ｂさんが注意をしてもめている。</v>
      </c>
      <c r="E28" s="59"/>
      <c r="F28" s="59"/>
      <c r="G28" s="59"/>
      <c r="H28" s="59"/>
      <c r="I28" s="59"/>
      <c r="J28" s="59"/>
      <c r="K28" s="59"/>
      <c r="L28" s="59"/>
      <c r="M28" s="59"/>
      <c r="N28" s="59"/>
      <c r="O28" s="59"/>
      <c r="P28" s="60"/>
      <c r="R28">
        <v>23</v>
      </c>
      <c r="S28">
        <f t="shared" ca="1" si="4"/>
        <v>18</v>
      </c>
      <c r="T28" s="245" t="str">
        <f t="shared" ca="1" si="4"/>
        <v/>
      </c>
      <c r="U28" s="245" t="str">
        <f t="shared" ca="1" si="4"/>
        <v/>
      </c>
      <c r="V28" s="245" t="str">
        <f t="shared" ca="1" si="4"/>
        <v/>
      </c>
      <c r="W28" s="245" t="str">
        <f t="shared" ca="1" si="4"/>
        <v/>
      </c>
      <c r="X28" s="247">
        <f t="shared" ca="1" si="5"/>
        <v>0</v>
      </c>
      <c r="Y28" s="39" t="str">
        <f t="shared" ca="1" si="4"/>
        <v>ルールやマナー</v>
      </c>
      <c r="Z28" t="str">
        <f t="shared" ca="1" si="4"/>
        <v>　掃除をしないＡさんに、Ｂさんが注意をしてもめている。</v>
      </c>
    </row>
    <row r="29" spans="1:26" ht="33.75" customHeight="1">
      <c r="A29" s="57"/>
      <c r="B29" s="61">
        <v>19</v>
      </c>
      <c r="C29" s="108" t="str">
        <f t="shared" ca="1" si="3"/>
        <v>ルールやマナー</v>
      </c>
      <c r="D29" s="110" t="str">
        <f t="shared" ca="1" si="3"/>
        <v>　みんなで遊ぶと決めた日に、いっしょに遊ばないＡさんにＢさんが注意をしてもめている。</v>
      </c>
      <c r="E29" s="59"/>
      <c r="F29" s="59"/>
      <c r="G29" s="59"/>
      <c r="H29" s="59"/>
      <c r="I29" s="59"/>
      <c r="J29" s="59"/>
      <c r="K29" s="59"/>
      <c r="L29" s="59"/>
      <c r="M29" s="59"/>
      <c r="N29" s="59"/>
      <c r="O29" s="59"/>
      <c r="P29" s="60"/>
      <c r="Q29" s="59"/>
      <c r="R29">
        <v>24</v>
      </c>
      <c r="S29">
        <f t="shared" ca="1" si="4"/>
        <v>19</v>
      </c>
      <c r="T29" s="245" t="str">
        <f t="shared" ca="1" si="4"/>
        <v/>
      </c>
      <c r="U29" s="245" t="str">
        <f t="shared" ca="1" si="4"/>
        <v/>
      </c>
      <c r="V29" s="245" t="str">
        <f t="shared" ca="1" si="4"/>
        <v/>
      </c>
      <c r="W29" s="245" t="str">
        <f t="shared" ca="1" si="4"/>
        <v/>
      </c>
      <c r="X29" s="247">
        <f t="shared" ca="1" si="5"/>
        <v>0</v>
      </c>
      <c r="Y29" s="39" t="str">
        <f t="shared" ca="1" si="4"/>
        <v>ルールやマナー</v>
      </c>
      <c r="Z29" t="str">
        <f t="shared" ca="1" si="4"/>
        <v>　みんなで遊ぶと決めた日に、いっしょに遊ばないＡさんにＢさんが注意をしてもめている。</v>
      </c>
    </row>
    <row r="30" spans="1:26" ht="33.75" customHeight="1">
      <c r="A30" s="57"/>
      <c r="B30" s="61">
        <v>20</v>
      </c>
      <c r="C30" s="108" t="str">
        <f t="shared" ca="1" si="3"/>
        <v>ルールやマナー</v>
      </c>
      <c r="D30" s="110" t="str">
        <f t="shared" ca="1" si="3"/>
        <v>　授業が始まっても本を読むのをやめないＡさんに、Ｂさんが注意をしてもめている。</v>
      </c>
      <c r="E30" s="59"/>
      <c r="F30" s="59"/>
      <c r="G30" s="59"/>
      <c r="H30" s="59"/>
      <c r="I30" s="59"/>
      <c r="J30" s="59"/>
      <c r="K30" s="59"/>
      <c r="L30" s="59"/>
      <c r="M30" s="59"/>
      <c r="N30" s="59"/>
      <c r="O30" s="59"/>
      <c r="P30" s="60"/>
      <c r="R30">
        <v>25</v>
      </c>
      <c r="S30">
        <f t="shared" ca="1" si="4"/>
        <v>20</v>
      </c>
      <c r="T30" s="245" t="str">
        <f t="shared" ca="1" si="4"/>
        <v/>
      </c>
      <c r="U30" s="245" t="str">
        <f t="shared" ca="1" si="4"/>
        <v/>
      </c>
      <c r="V30" s="245" t="str">
        <f t="shared" ca="1" si="4"/>
        <v/>
      </c>
      <c r="W30" s="245" t="str">
        <f t="shared" ca="1" si="4"/>
        <v/>
      </c>
      <c r="X30" s="247">
        <f t="shared" ca="1" si="5"/>
        <v>0</v>
      </c>
      <c r="Y30" s="39" t="str">
        <f t="shared" ca="1" si="4"/>
        <v>ルールやマナー</v>
      </c>
      <c r="Z30" t="str">
        <f t="shared" ca="1" si="4"/>
        <v>　授業が始まっても本を読むのをやめないＡさんに、Ｂさんが注意をしてもめている。</v>
      </c>
    </row>
    <row r="31" spans="1:26" ht="33.75" customHeight="1">
      <c r="A31" s="57"/>
      <c r="B31" s="61">
        <v>21</v>
      </c>
      <c r="C31" s="108" t="str">
        <f t="shared" ca="1" si="3"/>
        <v>ルールやマナー</v>
      </c>
      <c r="D31" s="110" t="str">
        <f t="shared" ca="1" si="3"/>
        <v>　ＡさんがＢさんに「一緒に遊ぼう」と言ったときに、断られてもめている。</v>
      </c>
      <c r="E31" s="59"/>
      <c r="F31" s="59"/>
      <c r="G31" s="59"/>
      <c r="H31" s="59"/>
      <c r="I31" s="59"/>
      <c r="J31" s="59"/>
      <c r="K31" s="59"/>
      <c r="L31" s="59"/>
      <c r="M31" s="59"/>
      <c r="N31" s="59"/>
      <c r="O31" s="59"/>
      <c r="P31" s="60"/>
      <c r="R31">
        <v>26</v>
      </c>
      <c r="S31">
        <f t="shared" ca="1" si="4"/>
        <v>21</v>
      </c>
      <c r="T31" s="245" t="str">
        <f t="shared" ca="1" si="4"/>
        <v/>
      </c>
      <c r="U31" s="245" t="str">
        <f t="shared" ca="1" si="4"/>
        <v/>
      </c>
      <c r="V31" s="245" t="str">
        <f t="shared" ca="1" si="4"/>
        <v/>
      </c>
      <c r="W31" s="245" t="str">
        <f t="shared" ca="1" si="4"/>
        <v/>
      </c>
      <c r="X31" s="247">
        <f t="shared" ca="1" si="5"/>
        <v>0</v>
      </c>
      <c r="Y31" s="39" t="str">
        <f t="shared" ca="1" si="4"/>
        <v>ルールやマナー</v>
      </c>
      <c r="Z31" t="str">
        <f t="shared" ca="1" si="4"/>
        <v>　ＡさんがＢさんに「一緒に遊ぼう」と言ったときに、断られてもめている。</v>
      </c>
    </row>
    <row r="32" spans="1:26" ht="33.75" customHeight="1">
      <c r="A32" s="57"/>
      <c r="B32" s="61">
        <v>22</v>
      </c>
      <c r="C32" s="108" t="str">
        <f t="shared" ca="1" si="3"/>
        <v>ルールやマナー</v>
      </c>
      <c r="D32" s="110" t="str">
        <f t="shared" ca="1" si="3"/>
        <v>　Ａさんが授業で２人組をつくるときに「一緒にしよう」と言ったら、Ｂさんに断られてもめている。</v>
      </c>
      <c r="E32" s="59"/>
      <c r="F32" s="59"/>
      <c r="G32" s="59"/>
      <c r="H32" s="59"/>
      <c r="I32" s="59"/>
      <c r="J32" s="59"/>
      <c r="K32" s="59"/>
      <c r="L32" s="59"/>
      <c r="M32" s="59"/>
      <c r="N32" s="59"/>
      <c r="O32" s="59"/>
      <c r="P32" s="60"/>
      <c r="R32">
        <v>27</v>
      </c>
      <c r="S32">
        <f t="shared" ca="1" si="4"/>
        <v>22</v>
      </c>
      <c r="T32" s="245" t="str">
        <f t="shared" ca="1" si="4"/>
        <v/>
      </c>
      <c r="U32" s="245" t="str">
        <f t="shared" ca="1" si="4"/>
        <v/>
      </c>
      <c r="V32" s="245" t="str">
        <f t="shared" ca="1" si="4"/>
        <v/>
      </c>
      <c r="W32" s="245" t="str">
        <f t="shared" ca="1" si="4"/>
        <v/>
      </c>
      <c r="X32" s="247">
        <f t="shared" ca="1" si="5"/>
        <v>0</v>
      </c>
      <c r="Y32" s="39" t="str">
        <f t="shared" ca="1" si="4"/>
        <v>ルールやマナー</v>
      </c>
      <c r="Z32" t="str">
        <f t="shared" ca="1" si="4"/>
        <v>　Ａさんが授業で２人組をつくるときに「一緒にしよう」と言ったら、Ｂさんに断られてもめている。</v>
      </c>
    </row>
    <row r="33" spans="1:26" ht="33.75" customHeight="1">
      <c r="A33" s="57"/>
      <c r="B33" s="61">
        <v>23</v>
      </c>
      <c r="C33" s="108" t="str">
        <f t="shared" ca="1" si="3"/>
        <v>ルールやマナー</v>
      </c>
      <c r="D33" s="110" t="str">
        <f t="shared" ca="1" si="3"/>
        <v>　ＡさんがＢさんと「一緒に行こう」と約束していたが、他の友だちと行っていることが分かりもめている。</v>
      </c>
      <c r="E33" s="59"/>
      <c r="F33" s="59"/>
      <c r="G33" s="59"/>
      <c r="H33" s="59"/>
      <c r="I33" s="59"/>
      <c r="J33" s="59"/>
      <c r="K33" s="59"/>
      <c r="L33" s="59"/>
      <c r="M33" s="59"/>
      <c r="N33" s="59"/>
      <c r="O33" s="59"/>
      <c r="P33" s="60"/>
      <c r="R33">
        <v>28</v>
      </c>
      <c r="S33">
        <f t="shared" ca="1" si="4"/>
        <v>23</v>
      </c>
      <c r="T33" s="245" t="str">
        <f t="shared" ca="1" si="4"/>
        <v/>
      </c>
      <c r="U33" s="245" t="str">
        <f t="shared" ca="1" si="4"/>
        <v/>
      </c>
      <c r="V33" s="245" t="str">
        <f t="shared" ca="1" si="4"/>
        <v/>
      </c>
      <c r="W33" s="245" t="str">
        <f t="shared" ca="1" si="4"/>
        <v/>
      </c>
      <c r="X33" s="247">
        <f t="shared" ca="1" si="5"/>
        <v>0</v>
      </c>
      <c r="Y33" s="39" t="str">
        <f t="shared" ca="1" si="4"/>
        <v>ルールやマナー</v>
      </c>
      <c r="Z33" t="str">
        <f t="shared" ca="1" si="4"/>
        <v>　ＡさんがＢさんと「一緒に行こう」と約束していたが、他の友だちと行っていることが分かりもめている。</v>
      </c>
    </row>
    <row r="34" spans="1:26" ht="33.75" customHeight="1">
      <c r="A34" s="57"/>
      <c r="B34" s="61">
        <v>24</v>
      </c>
      <c r="C34" s="108" t="str">
        <f t="shared" ca="1" si="3"/>
        <v>ルールやマナー</v>
      </c>
      <c r="D34" s="110" t="str">
        <f t="shared" ca="1" si="3"/>
        <v>　Ａさんがふざけて、Ｂさんが嫌がるあだ名で呼んでもめている。</v>
      </c>
      <c r="E34" s="59"/>
      <c r="F34" s="59"/>
      <c r="G34" s="59"/>
      <c r="H34" s="59"/>
      <c r="I34" s="59"/>
      <c r="J34" s="59"/>
      <c r="K34" s="59"/>
      <c r="L34" s="59"/>
      <c r="M34" s="59"/>
      <c r="N34" s="59"/>
      <c r="O34" s="59"/>
      <c r="P34" s="60"/>
      <c r="R34">
        <v>29</v>
      </c>
      <c r="S34">
        <f t="shared" ca="1" si="4"/>
        <v>24</v>
      </c>
      <c r="T34" s="245" t="str">
        <f t="shared" ca="1" si="4"/>
        <v/>
      </c>
      <c r="U34" s="245" t="str">
        <f t="shared" ca="1" si="4"/>
        <v/>
      </c>
      <c r="V34" s="245" t="str">
        <f t="shared" ca="1" si="4"/>
        <v/>
      </c>
      <c r="W34" s="245" t="str">
        <f t="shared" ca="1" si="4"/>
        <v/>
      </c>
      <c r="X34" s="247">
        <f t="shared" ca="1" si="5"/>
        <v>0</v>
      </c>
      <c r="Y34" s="39" t="str">
        <f t="shared" ca="1" si="4"/>
        <v>ルールやマナー</v>
      </c>
      <c r="Z34" t="str">
        <f t="shared" ca="1" si="4"/>
        <v>　Ａさんがふざけて、Ｂさんが嫌がるあだ名で呼んでもめている。</v>
      </c>
    </row>
    <row r="35" spans="1:26" ht="33.75" customHeight="1">
      <c r="A35" s="57"/>
      <c r="B35" s="61">
        <v>25</v>
      </c>
      <c r="C35" s="108" t="str">
        <f t="shared" ca="1" si="3"/>
        <v>ルールやマナー</v>
      </c>
      <c r="D35" s="110" t="str">
        <f t="shared" ca="1" si="3"/>
        <v>　Ａさんが、Ｂさんの好きな人を友だちにばらしたことでもめている。</v>
      </c>
      <c r="E35" s="59"/>
      <c r="F35" s="59"/>
      <c r="G35" s="59"/>
      <c r="H35" s="59"/>
      <c r="I35" s="59"/>
      <c r="J35" s="59"/>
      <c r="K35" s="59"/>
      <c r="L35" s="59"/>
      <c r="M35" s="59"/>
      <c r="N35" s="59"/>
      <c r="O35" s="59"/>
      <c r="P35" s="60"/>
      <c r="R35">
        <v>30</v>
      </c>
      <c r="S35">
        <f t="shared" ca="1" si="4"/>
        <v>25</v>
      </c>
      <c r="T35" s="245" t="str">
        <f t="shared" ca="1" si="4"/>
        <v/>
      </c>
      <c r="U35" s="245" t="str">
        <f t="shared" ca="1" si="4"/>
        <v/>
      </c>
      <c r="V35" s="245" t="str">
        <f t="shared" ca="1" si="4"/>
        <v/>
      </c>
      <c r="W35" s="245" t="str">
        <f t="shared" ca="1" si="4"/>
        <v/>
      </c>
      <c r="X35" s="247">
        <f t="shared" ca="1" si="5"/>
        <v>0</v>
      </c>
      <c r="Y35" s="39" t="str">
        <f t="shared" ca="1" si="4"/>
        <v>ルールやマナー</v>
      </c>
      <c r="Z35" t="str">
        <f t="shared" ca="1" si="4"/>
        <v>　Ａさんが、Ｂさんの好きな人を友だちにばらしたことでもめている。</v>
      </c>
    </row>
    <row r="36" spans="1:26" ht="33.75" customHeight="1">
      <c r="A36" s="57"/>
      <c r="B36" s="61">
        <v>26</v>
      </c>
      <c r="C36" s="108" t="str">
        <f t="shared" ca="1" si="3"/>
        <v>言い方</v>
      </c>
      <c r="D36" s="110" t="str">
        <f t="shared" ca="1" si="3"/>
        <v>　Ａさんが「トランプをしたい」と言ったら、Ｂさんが「いや」と言ってもめている。</v>
      </c>
      <c r="E36" s="59"/>
      <c r="F36" s="59"/>
      <c r="G36" s="59"/>
      <c r="H36" s="59"/>
      <c r="I36" s="59"/>
      <c r="J36" s="59"/>
      <c r="K36" s="59"/>
      <c r="L36" s="59"/>
      <c r="M36" s="59"/>
      <c r="N36" s="59"/>
      <c r="O36" s="59"/>
      <c r="P36" s="60"/>
      <c r="R36">
        <v>31</v>
      </c>
      <c r="S36">
        <f t="shared" ca="1" si="4"/>
        <v>26</v>
      </c>
      <c r="T36" s="245" t="str">
        <f t="shared" ca="1" si="4"/>
        <v/>
      </c>
      <c r="U36" s="245" t="str">
        <f t="shared" ca="1" si="4"/>
        <v/>
      </c>
      <c r="V36" s="245" t="str">
        <f t="shared" ca="1" si="4"/>
        <v/>
      </c>
      <c r="W36" s="245" t="str">
        <f t="shared" ca="1" si="4"/>
        <v/>
      </c>
      <c r="X36" s="247">
        <f t="shared" ca="1" si="5"/>
        <v>0</v>
      </c>
      <c r="Y36" s="39" t="str">
        <f t="shared" ca="1" si="4"/>
        <v>言い方</v>
      </c>
      <c r="Z36" t="str">
        <f t="shared" ca="1" si="4"/>
        <v>　Ａさんが「トランプをしたい」と言ったら、Ｂさんが「いや」と言ってもめている。</v>
      </c>
    </row>
    <row r="37" spans="1:26" ht="33.75" customHeight="1">
      <c r="A37" s="57"/>
      <c r="B37" s="61">
        <v>27</v>
      </c>
      <c r="C37" s="108" t="str">
        <f t="shared" ca="1" si="3"/>
        <v>言い方</v>
      </c>
      <c r="D37" s="110" t="str">
        <f t="shared" ca="1" si="3"/>
        <v>　話し合いで、Ａさんが強い言い方をしたことで、Ｂさんが腹を立ててもめている。　</v>
      </c>
      <c r="E37" s="59"/>
      <c r="F37" s="59"/>
      <c r="G37" s="59"/>
      <c r="H37" s="59"/>
      <c r="I37" s="59"/>
      <c r="J37" s="59"/>
      <c r="K37" s="59"/>
      <c r="L37" s="59"/>
      <c r="M37" s="59"/>
      <c r="N37" s="59"/>
      <c r="O37" s="59"/>
      <c r="P37" s="60"/>
      <c r="R37">
        <v>32</v>
      </c>
      <c r="S37">
        <f t="shared" ca="1" si="4"/>
        <v>27</v>
      </c>
      <c r="T37" s="245" t="str">
        <f t="shared" ca="1" si="4"/>
        <v/>
      </c>
      <c r="U37" s="245" t="str">
        <f t="shared" ca="1" si="4"/>
        <v/>
      </c>
      <c r="V37" s="245" t="str">
        <f t="shared" ca="1" si="4"/>
        <v/>
      </c>
      <c r="W37" s="245" t="str">
        <f t="shared" ca="1" si="4"/>
        <v/>
      </c>
      <c r="X37" s="247">
        <f t="shared" ca="1" si="5"/>
        <v>0</v>
      </c>
      <c r="Y37" s="39" t="str">
        <f t="shared" ca="1" si="4"/>
        <v>言い方</v>
      </c>
      <c r="Z37" t="str">
        <f t="shared" ca="1" si="4"/>
        <v>　話し合いで、Ａさんが強い言い方をしたことで、Ｂさんが腹を立ててもめている。　</v>
      </c>
    </row>
    <row r="38" spans="1:26" ht="33.75" customHeight="1">
      <c r="A38" s="57"/>
      <c r="B38" s="61">
        <v>28</v>
      </c>
      <c r="C38" s="108" t="str">
        <f t="shared" ca="1" si="3"/>
        <v>言い方</v>
      </c>
      <c r="D38" s="110" t="str">
        <f t="shared" ca="1" si="3"/>
        <v>　Ａさんが投げたボールをＢさんが取り損ねて、「ちゃんと取れ」「ちゃんと投げろ」と言い合ってもめている。</v>
      </c>
      <c r="E38" s="59"/>
      <c r="F38" s="59"/>
      <c r="G38" s="59"/>
      <c r="H38" s="59"/>
      <c r="I38" s="59"/>
      <c r="J38" s="59"/>
      <c r="K38" s="59"/>
      <c r="L38" s="59"/>
      <c r="M38" s="59"/>
      <c r="N38" s="59"/>
      <c r="O38" s="59"/>
      <c r="P38" s="60"/>
      <c r="R38">
        <v>33</v>
      </c>
      <c r="S38">
        <f t="shared" ca="1" si="4"/>
        <v>28</v>
      </c>
      <c r="T38" s="245" t="str">
        <f t="shared" ca="1" si="4"/>
        <v/>
      </c>
      <c r="U38" s="245" t="str">
        <f t="shared" ca="1" si="4"/>
        <v/>
      </c>
      <c r="V38" s="245" t="str">
        <f t="shared" ca="1" si="4"/>
        <v/>
      </c>
      <c r="W38" s="245" t="str">
        <f t="shared" ca="1" si="4"/>
        <v/>
      </c>
      <c r="X38" s="247">
        <f t="shared" ca="1" si="5"/>
        <v>0</v>
      </c>
      <c r="Y38" s="39" t="str">
        <f t="shared" ca="1" si="4"/>
        <v>言い方</v>
      </c>
      <c r="Z38" t="str">
        <f t="shared" ca="1" si="4"/>
        <v>　Ａさんが投げたボールをＢさんが取り損ねて、「ちゃんと取れ」「ちゃんと投げろ」と言い合ってもめている。</v>
      </c>
    </row>
    <row r="39" spans="1:26" ht="33.75" customHeight="1">
      <c r="A39" s="57"/>
      <c r="B39" s="61">
        <v>29</v>
      </c>
      <c r="C39" s="108" t="str">
        <f t="shared" ca="1" si="3"/>
        <v>言い方</v>
      </c>
      <c r="D39" s="110" t="str">
        <f t="shared" ca="1" si="3"/>
        <v>　物を運んでいるとき、ＡさんがＢさんから「ちゃんと持ってよ！」と強く言われて、もめている。</v>
      </c>
      <c r="E39" s="59"/>
      <c r="F39" s="59"/>
      <c r="G39" s="59"/>
      <c r="H39" s="59"/>
      <c r="I39" s="59"/>
      <c r="J39" s="59"/>
      <c r="K39" s="59"/>
      <c r="L39" s="59"/>
      <c r="M39" s="59"/>
      <c r="N39" s="59"/>
      <c r="O39" s="59"/>
      <c r="P39" s="60"/>
      <c r="R39">
        <v>34</v>
      </c>
      <c r="S39">
        <f t="shared" ca="1" si="4"/>
        <v>29</v>
      </c>
      <c r="T39" s="245" t="str">
        <f t="shared" ca="1" si="4"/>
        <v/>
      </c>
      <c r="U39" s="245" t="str">
        <f t="shared" ca="1" si="4"/>
        <v/>
      </c>
      <c r="V39" s="245" t="str">
        <f t="shared" ca="1" si="4"/>
        <v/>
      </c>
      <c r="W39" s="245" t="str">
        <f t="shared" ca="1" si="4"/>
        <v/>
      </c>
      <c r="X39" s="247">
        <f t="shared" ca="1" si="5"/>
        <v>0</v>
      </c>
      <c r="Y39" s="39" t="str">
        <f t="shared" ca="1" si="4"/>
        <v>言い方</v>
      </c>
      <c r="Z39" t="str">
        <f t="shared" ca="1" si="4"/>
        <v>　物を運んでいるとき、ＡさんがＢさんから「ちゃんと持ってよ！」と強く言われて、もめている。</v>
      </c>
    </row>
    <row r="40" spans="1:26" ht="33.75" customHeight="1">
      <c r="A40" s="57"/>
      <c r="B40" s="104">
        <v>30</v>
      </c>
      <c r="C40" s="109" t="str">
        <f t="shared" ca="1" si="3"/>
        <v>言い方</v>
      </c>
      <c r="D40" s="111" t="str">
        <f t="shared" ca="1" si="3"/>
        <v>　Ａさんが「Ｂさん、給食当番でしょ！早くして」と言ったことで、Ｂさんが腹を立ててもめている。</v>
      </c>
      <c r="E40" s="59"/>
      <c r="F40" s="59"/>
      <c r="G40" s="59"/>
      <c r="H40" s="59"/>
      <c r="I40" s="59"/>
      <c r="J40" s="59"/>
      <c r="K40" s="59"/>
      <c r="L40" s="59"/>
      <c r="M40" s="59"/>
      <c r="N40" s="59"/>
      <c r="O40" s="59"/>
      <c r="P40" s="60"/>
      <c r="R40">
        <v>35</v>
      </c>
      <c r="S40">
        <f t="shared" ca="1" si="4"/>
        <v>30</v>
      </c>
      <c r="T40" s="245" t="str">
        <f t="shared" ca="1" si="4"/>
        <v/>
      </c>
      <c r="U40" s="245" t="str">
        <f t="shared" ca="1" si="4"/>
        <v/>
      </c>
      <c r="V40" s="245" t="str">
        <f t="shared" ca="1" si="4"/>
        <v/>
      </c>
      <c r="W40" s="245" t="str">
        <f t="shared" ca="1" si="4"/>
        <v/>
      </c>
      <c r="X40" s="247">
        <f t="shared" ca="1" si="5"/>
        <v>0</v>
      </c>
      <c r="Y40" s="39" t="str">
        <f t="shared" ca="1" si="4"/>
        <v>言い方</v>
      </c>
      <c r="Z40" t="str">
        <f t="shared" ca="1" si="4"/>
        <v>　Ａさんが「Ｂさん、給食当番でしょ！早くして」と言ったことで、Ｂさんが腹を立ててもめている。</v>
      </c>
    </row>
    <row r="41" spans="1:26" ht="33.75" customHeight="1">
      <c r="A41" s="57"/>
      <c r="B41" s="61">
        <v>31</v>
      </c>
      <c r="C41" s="108" t="str">
        <f t="shared" ca="1" si="3"/>
        <v>言い方</v>
      </c>
      <c r="D41" s="110" t="str">
        <f t="shared" ca="1" si="3"/>
        <v>　Ａさんの帰りの用意が遅くて、Ｂさんから「早くして」と強く言われてもめている。</v>
      </c>
      <c r="E41" s="59"/>
      <c r="F41" s="59"/>
      <c r="G41" s="59"/>
      <c r="H41" s="59"/>
      <c r="I41" s="59"/>
      <c r="J41" s="59"/>
      <c r="K41" s="59"/>
      <c r="L41" s="59"/>
      <c r="M41" s="59"/>
      <c r="N41" s="59"/>
      <c r="O41" s="59"/>
      <c r="P41" s="60"/>
      <c r="R41">
        <v>36</v>
      </c>
      <c r="S41">
        <f t="shared" ca="1" si="4"/>
        <v>31</v>
      </c>
      <c r="T41" s="245" t="str">
        <f t="shared" ca="1" si="4"/>
        <v/>
      </c>
      <c r="U41" s="245" t="str">
        <f t="shared" ca="1" si="4"/>
        <v/>
      </c>
      <c r="V41" s="245" t="str">
        <f t="shared" ca="1" si="4"/>
        <v/>
      </c>
      <c r="W41" s="245" t="str">
        <f t="shared" ca="1" si="4"/>
        <v/>
      </c>
      <c r="X41" s="247">
        <f t="shared" ca="1" si="5"/>
        <v>0</v>
      </c>
      <c r="Y41" s="39" t="str">
        <f t="shared" ca="1" si="4"/>
        <v>言い方</v>
      </c>
      <c r="Z41" t="str">
        <f t="shared" ca="1" si="4"/>
        <v>　Ａさんの帰りの用意が遅くて、Ｂさんから「早くして」と強く言われてもめている。</v>
      </c>
    </row>
    <row r="42" spans="1:26" ht="33.75" customHeight="1" thickBot="1">
      <c r="A42" s="57"/>
      <c r="B42" s="61">
        <v>32</v>
      </c>
      <c r="C42" s="108" t="str">
        <f t="shared" ca="1" si="3"/>
        <v>言い方</v>
      </c>
      <c r="D42" s="110" t="str">
        <f t="shared" ca="1" si="3"/>
        <v>　サッカーのゴールキーパーをしているＡさんが点数を入れられ、Ｂさんから文句を言われてもめている。</v>
      </c>
      <c r="E42" s="59"/>
      <c r="F42" s="59"/>
      <c r="G42" s="59"/>
      <c r="H42" s="59"/>
      <c r="I42" s="59"/>
      <c r="J42" s="59"/>
      <c r="K42" s="59"/>
      <c r="L42" s="59"/>
      <c r="M42" s="59"/>
      <c r="N42" s="59"/>
      <c r="O42" s="59"/>
      <c r="P42" s="60"/>
      <c r="R42">
        <v>37</v>
      </c>
      <c r="S42">
        <f t="shared" ca="1" si="4"/>
        <v>32</v>
      </c>
      <c r="T42" s="245" t="str">
        <f t="shared" ca="1" si="4"/>
        <v/>
      </c>
      <c r="U42" s="245" t="str">
        <f t="shared" ca="1" si="4"/>
        <v/>
      </c>
      <c r="V42" s="245" t="str">
        <f t="shared" ca="1" si="4"/>
        <v/>
      </c>
      <c r="W42" s="245" t="str">
        <f t="shared" ca="1" si="4"/>
        <v/>
      </c>
      <c r="X42" s="248">
        <f t="shared" ca="1" si="5"/>
        <v>0</v>
      </c>
      <c r="Y42" s="39" t="str">
        <f t="shared" ca="1" si="4"/>
        <v>言い方</v>
      </c>
      <c r="Z42" t="str">
        <f t="shared" ca="1" si="4"/>
        <v>　サッカーのゴールキーパーをしているＡさんが点数を入れられ、Ｂさんから文句を言われてもめている。</v>
      </c>
    </row>
    <row r="43" spans="1:26" ht="23.25" customHeight="1" thickBot="1">
      <c r="A43" s="64"/>
      <c r="B43" s="257"/>
      <c r="C43" s="243"/>
      <c r="D43" s="257"/>
      <c r="E43" s="65"/>
      <c r="F43" s="65"/>
      <c r="G43" s="65"/>
      <c r="H43" s="65"/>
      <c r="I43" s="65"/>
      <c r="J43" s="65"/>
      <c r="K43" s="65"/>
      <c r="L43" s="65"/>
      <c r="M43" s="65"/>
      <c r="N43" s="65"/>
      <c r="O43" s="65"/>
      <c r="P43" s="66"/>
      <c r="R43">
        <v>38</v>
      </c>
      <c r="S43">
        <f t="shared" ca="1" si="4"/>
        <v>0</v>
      </c>
      <c r="T43" s="249">
        <f t="shared" ca="1" si="4"/>
        <v>0</v>
      </c>
      <c r="U43" s="249">
        <f t="shared" ca="1" si="4"/>
        <v>0</v>
      </c>
      <c r="V43" s="249">
        <f t="shared" ca="1" si="4"/>
        <v>0</v>
      </c>
      <c r="W43" s="249">
        <f t="shared" ca="1" si="4"/>
        <v>0</v>
      </c>
      <c r="X43" s="249">
        <f t="shared" ca="1" si="5"/>
        <v>0</v>
      </c>
      <c r="Y43" s="39">
        <f t="shared" ca="1" si="4"/>
        <v>0</v>
      </c>
      <c r="Z43">
        <f t="shared" ca="1" si="4"/>
        <v>0</v>
      </c>
    </row>
    <row r="44" spans="1:26" ht="13.5" customHeight="1">
      <c r="C44" s="62"/>
      <c r="R44">
        <v>39</v>
      </c>
      <c r="S44">
        <f t="shared" ref="S44:Z60" ca="1" si="6">IFERROR(INDIRECT($T$4&amp;S$6&amp;$R44),"")</f>
        <v>0</v>
      </c>
      <c r="T44" s="249">
        <f t="shared" ca="1" si="6"/>
        <v>0</v>
      </c>
      <c r="U44" s="249">
        <f t="shared" ca="1" si="6"/>
        <v>0</v>
      </c>
      <c r="V44" s="249">
        <f t="shared" ca="1" si="6"/>
        <v>0</v>
      </c>
      <c r="W44" s="249">
        <f t="shared" ca="1" si="6"/>
        <v>0</v>
      </c>
      <c r="X44" s="249">
        <f t="shared" ca="1" si="5"/>
        <v>0</v>
      </c>
      <c r="Y44" s="39">
        <f t="shared" ca="1" si="6"/>
        <v>0</v>
      </c>
      <c r="Z44">
        <f t="shared" ca="1" si="6"/>
        <v>0</v>
      </c>
    </row>
    <row r="45" spans="1:26">
      <c r="R45">
        <v>40</v>
      </c>
      <c r="S45">
        <f t="shared" ca="1" si="6"/>
        <v>0</v>
      </c>
      <c r="T45" s="249">
        <f t="shared" ca="1" si="6"/>
        <v>0</v>
      </c>
      <c r="U45" s="249">
        <f t="shared" ca="1" si="6"/>
        <v>0</v>
      </c>
      <c r="V45" s="249">
        <f t="shared" ca="1" si="6"/>
        <v>0</v>
      </c>
      <c r="W45" s="249">
        <f t="shared" ca="1" si="6"/>
        <v>0</v>
      </c>
      <c r="X45" s="249">
        <f t="shared" ca="1" si="5"/>
        <v>0</v>
      </c>
      <c r="Y45" s="39">
        <f t="shared" ca="1" si="6"/>
        <v>0</v>
      </c>
      <c r="Z45">
        <f t="shared" ca="1" si="6"/>
        <v>0</v>
      </c>
    </row>
    <row r="46" spans="1:26">
      <c r="R46">
        <v>41</v>
      </c>
      <c r="S46">
        <f t="shared" ca="1" si="6"/>
        <v>0</v>
      </c>
      <c r="T46" s="249">
        <f t="shared" ca="1" si="6"/>
        <v>0</v>
      </c>
      <c r="U46" s="249">
        <f t="shared" ca="1" si="6"/>
        <v>0</v>
      </c>
      <c r="V46" s="249">
        <f t="shared" ca="1" si="6"/>
        <v>0</v>
      </c>
      <c r="W46" s="249">
        <f t="shared" ca="1" si="6"/>
        <v>0</v>
      </c>
      <c r="X46" s="249">
        <f t="shared" ca="1" si="5"/>
        <v>0</v>
      </c>
      <c r="Y46" s="39">
        <f t="shared" ca="1" si="6"/>
        <v>0</v>
      </c>
      <c r="Z46">
        <f t="shared" ca="1" si="6"/>
        <v>0</v>
      </c>
    </row>
    <row r="47" spans="1:26">
      <c r="R47">
        <v>42</v>
      </c>
      <c r="S47">
        <f t="shared" ca="1" si="6"/>
        <v>0</v>
      </c>
      <c r="T47" s="249">
        <f t="shared" ca="1" si="6"/>
        <v>0</v>
      </c>
      <c r="U47" s="249">
        <f t="shared" ca="1" si="6"/>
        <v>0</v>
      </c>
      <c r="V47" s="249">
        <f t="shared" ca="1" si="6"/>
        <v>0</v>
      </c>
      <c r="W47" s="249">
        <f t="shared" ca="1" si="6"/>
        <v>0</v>
      </c>
      <c r="X47" s="249">
        <f t="shared" ca="1" si="5"/>
        <v>0</v>
      </c>
      <c r="Y47" s="39">
        <f t="shared" ca="1" si="6"/>
        <v>0</v>
      </c>
      <c r="Z47">
        <f t="shared" ca="1" si="6"/>
        <v>0</v>
      </c>
    </row>
    <row r="48" spans="1:26">
      <c r="R48">
        <v>43</v>
      </c>
      <c r="S48">
        <f t="shared" ca="1" si="6"/>
        <v>0</v>
      </c>
      <c r="T48" s="249">
        <f t="shared" ca="1" si="6"/>
        <v>0</v>
      </c>
      <c r="U48" s="249">
        <f t="shared" ca="1" si="6"/>
        <v>0</v>
      </c>
      <c r="V48" s="249">
        <f t="shared" ca="1" si="6"/>
        <v>0</v>
      </c>
      <c r="W48" s="249">
        <f t="shared" ca="1" si="6"/>
        <v>0</v>
      </c>
      <c r="X48" s="249">
        <f t="shared" ca="1" si="5"/>
        <v>0</v>
      </c>
      <c r="Y48" s="39">
        <f t="shared" ca="1" si="6"/>
        <v>0</v>
      </c>
      <c r="Z48">
        <f t="shared" ca="1" si="6"/>
        <v>0</v>
      </c>
    </row>
    <row r="49" spans="18:26">
      <c r="R49">
        <v>44</v>
      </c>
      <c r="S49">
        <f t="shared" ca="1" si="6"/>
        <v>0</v>
      </c>
      <c r="T49" s="249">
        <f t="shared" ca="1" si="6"/>
        <v>0</v>
      </c>
      <c r="U49" s="249">
        <f t="shared" ca="1" si="6"/>
        <v>0</v>
      </c>
      <c r="V49" s="249">
        <f t="shared" ca="1" si="6"/>
        <v>0</v>
      </c>
      <c r="W49" s="249">
        <f t="shared" ca="1" si="6"/>
        <v>0</v>
      </c>
      <c r="X49" s="249">
        <f t="shared" ca="1" si="5"/>
        <v>0</v>
      </c>
      <c r="Y49" s="39">
        <f t="shared" ca="1" si="6"/>
        <v>0</v>
      </c>
      <c r="Z49">
        <f t="shared" ca="1" si="6"/>
        <v>0</v>
      </c>
    </row>
    <row r="50" spans="18:26">
      <c r="R50">
        <v>45</v>
      </c>
      <c r="S50">
        <f t="shared" ca="1" si="6"/>
        <v>0</v>
      </c>
      <c r="T50" s="249">
        <f t="shared" ca="1" si="6"/>
        <v>0</v>
      </c>
      <c r="U50" s="249">
        <f t="shared" ca="1" si="6"/>
        <v>0</v>
      </c>
      <c r="V50" s="249">
        <f t="shared" ca="1" si="6"/>
        <v>0</v>
      </c>
      <c r="W50" s="249">
        <f t="shared" ca="1" si="6"/>
        <v>0</v>
      </c>
      <c r="X50" s="249">
        <f t="shared" ca="1" si="5"/>
        <v>0</v>
      </c>
      <c r="Y50" s="39">
        <f t="shared" ca="1" si="6"/>
        <v>0</v>
      </c>
      <c r="Z50">
        <f t="shared" ca="1" si="6"/>
        <v>0</v>
      </c>
    </row>
    <row r="51" spans="18:26">
      <c r="R51">
        <v>46</v>
      </c>
      <c r="S51">
        <f t="shared" ca="1" si="6"/>
        <v>0</v>
      </c>
      <c r="T51" s="249">
        <f t="shared" ca="1" si="6"/>
        <v>0</v>
      </c>
      <c r="U51" s="249">
        <f t="shared" ca="1" si="6"/>
        <v>0</v>
      </c>
      <c r="V51" s="249">
        <f t="shared" ca="1" si="6"/>
        <v>0</v>
      </c>
      <c r="W51" s="249">
        <f t="shared" ca="1" si="6"/>
        <v>0</v>
      </c>
      <c r="X51" s="249">
        <f t="shared" ca="1" si="5"/>
        <v>0</v>
      </c>
      <c r="Y51" s="39">
        <f t="shared" ca="1" si="6"/>
        <v>0</v>
      </c>
      <c r="Z51">
        <f t="shared" ca="1" si="6"/>
        <v>0</v>
      </c>
    </row>
    <row r="52" spans="18:26">
      <c r="R52">
        <v>47</v>
      </c>
      <c r="S52">
        <f t="shared" ca="1" si="6"/>
        <v>0</v>
      </c>
      <c r="T52" s="249">
        <f t="shared" ca="1" si="6"/>
        <v>0</v>
      </c>
      <c r="U52" s="249">
        <f t="shared" ca="1" si="6"/>
        <v>0</v>
      </c>
      <c r="V52" s="249">
        <f t="shared" ca="1" si="6"/>
        <v>0</v>
      </c>
      <c r="W52" s="249">
        <f t="shared" ca="1" si="6"/>
        <v>0</v>
      </c>
      <c r="X52" s="249">
        <f t="shared" ca="1" si="5"/>
        <v>0</v>
      </c>
      <c r="Y52" s="39">
        <f t="shared" ca="1" si="6"/>
        <v>0</v>
      </c>
      <c r="Z52">
        <f t="shared" ca="1" si="6"/>
        <v>0</v>
      </c>
    </row>
    <row r="53" spans="18:26">
      <c r="R53">
        <v>48</v>
      </c>
      <c r="S53">
        <f t="shared" ca="1" si="6"/>
        <v>0</v>
      </c>
      <c r="T53" s="249">
        <f t="shared" ca="1" si="6"/>
        <v>0</v>
      </c>
      <c r="U53" s="249">
        <f t="shared" ca="1" si="6"/>
        <v>0</v>
      </c>
      <c r="V53" s="249">
        <f t="shared" ca="1" si="6"/>
        <v>0</v>
      </c>
      <c r="W53" s="249">
        <f t="shared" ca="1" si="6"/>
        <v>0</v>
      </c>
      <c r="X53" s="249">
        <f t="shared" ca="1" si="5"/>
        <v>0</v>
      </c>
      <c r="Y53" s="39">
        <f t="shared" ca="1" si="6"/>
        <v>0</v>
      </c>
      <c r="Z53">
        <f t="shared" ca="1" si="6"/>
        <v>0</v>
      </c>
    </row>
    <row r="54" spans="18:26">
      <c r="R54">
        <v>49</v>
      </c>
      <c r="S54">
        <f t="shared" ca="1" si="6"/>
        <v>0</v>
      </c>
      <c r="T54" s="249">
        <f t="shared" ca="1" si="6"/>
        <v>0</v>
      </c>
      <c r="U54" s="249">
        <f t="shared" ca="1" si="6"/>
        <v>0</v>
      </c>
      <c r="V54" s="249">
        <f t="shared" ca="1" si="6"/>
        <v>0</v>
      </c>
      <c r="W54" s="249">
        <f t="shared" ca="1" si="6"/>
        <v>0</v>
      </c>
      <c r="X54" s="249">
        <f t="shared" ca="1" si="5"/>
        <v>0</v>
      </c>
      <c r="Y54" s="39">
        <f t="shared" ca="1" si="6"/>
        <v>0</v>
      </c>
      <c r="Z54">
        <f t="shared" ca="1" si="6"/>
        <v>0</v>
      </c>
    </row>
    <row r="55" spans="18:26">
      <c r="R55">
        <v>50</v>
      </c>
      <c r="S55">
        <f t="shared" ca="1" si="6"/>
        <v>0</v>
      </c>
      <c r="T55" s="249">
        <f t="shared" ca="1" si="6"/>
        <v>0</v>
      </c>
      <c r="U55" s="249">
        <f t="shared" ca="1" si="6"/>
        <v>0</v>
      </c>
      <c r="V55" s="249">
        <f t="shared" ca="1" si="6"/>
        <v>0</v>
      </c>
      <c r="W55" s="249">
        <f t="shared" ca="1" si="6"/>
        <v>0</v>
      </c>
      <c r="X55" s="249">
        <f t="shared" ca="1" si="5"/>
        <v>0</v>
      </c>
      <c r="Y55" s="39">
        <f t="shared" ca="1" si="6"/>
        <v>0</v>
      </c>
      <c r="Z55">
        <f t="shared" ca="1" si="6"/>
        <v>0</v>
      </c>
    </row>
    <row r="56" spans="18:26">
      <c r="R56">
        <v>51</v>
      </c>
      <c r="S56">
        <f t="shared" ca="1" si="6"/>
        <v>0</v>
      </c>
      <c r="T56" s="249">
        <f t="shared" ca="1" si="6"/>
        <v>0</v>
      </c>
      <c r="U56" s="249">
        <f t="shared" ca="1" si="6"/>
        <v>0</v>
      </c>
      <c r="V56" s="249">
        <f t="shared" ca="1" si="6"/>
        <v>0</v>
      </c>
      <c r="W56" s="249">
        <f t="shared" ca="1" si="6"/>
        <v>0</v>
      </c>
      <c r="X56" s="249">
        <f t="shared" ca="1" si="5"/>
        <v>0</v>
      </c>
      <c r="Y56" s="39">
        <f t="shared" ca="1" si="6"/>
        <v>0</v>
      </c>
      <c r="Z56">
        <f t="shared" ca="1" si="6"/>
        <v>0</v>
      </c>
    </row>
    <row r="57" spans="18:26">
      <c r="R57">
        <v>52</v>
      </c>
      <c r="S57">
        <f t="shared" ca="1" si="6"/>
        <v>0</v>
      </c>
      <c r="T57" s="249">
        <f t="shared" ca="1" si="6"/>
        <v>0</v>
      </c>
      <c r="U57" s="249">
        <f t="shared" ca="1" si="6"/>
        <v>0</v>
      </c>
      <c r="V57" s="249">
        <f t="shared" ca="1" si="6"/>
        <v>0</v>
      </c>
      <c r="W57" s="249">
        <f t="shared" ca="1" si="6"/>
        <v>0</v>
      </c>
      <c r="X57" s="249">
        <f t="shared" ca="1" si="5"/>
        <v>0</v>
      </c>
      <c r="Y57" s="39">
        <f t="shared" ca="1" si="6"/>
        <v>0</v>
      </c>
      <c r="Z57">
        <f t="shared" ca="1" si="6"/>
        <v>0</v>
      </c>
    </row>
    <row r="58" spans="18:26">
      <c r="R58">
        <v>53</v>
      </c>
      <c r="S58">
        <f t="shared" ca="1" si="6"/>
        <v>0</v>
      </c>
      <c r="T58" s="249">
        <f t="shared" ca="1" si="6"/>
        <v>0</v>
      </c>
      <c r="U58" s="249">
        <f t="shared" ca="1" si="6"/>
        <v>0</v>
      </c>
      <c r="V58" s="249">
        <f t="shared" ca="1" si="6"/>
        <v>0</v>
      </c>
      <c r="W58" s="249">
        <f t="shared" ca="1" si="6"/>
        <v>0</v>
      </c>
      <c r="X58" s="249">
        <f t="shared" ca="1" si="5"/>
        <v>0</v>
      </c>
      <c r="Y58" s="39">
        <f t="shared" ca="1" si="6"/>
        <v>0</v>
      </c>
      <c r="Z58">
        <f t="shared" ca="1" si="6"/>
        <v>0</v>
      </c>
    </row>
    <row r="59" spans="18:26">
      <c r="R59">
        <v>54</v>
      </c>
      <c r="S59">
        <f t="shared" ca="1" si="6"/>
        <v>0</v>
      </c>
      <c r="T59" s="249">
        <f t="shared" ca="1" si="6"/>
        <v>0</v>
      </c>
      <c r="U59" s="249">
        <f t="shared" ca="1" si="6"/>
        <v>0</v>
      </c>
      <c r="V59" s="249">
        <f t="shared" ca="1" si="6"/>
        <v>0</v>
      </c>
      <c r="W59" s="249">
        <f t="shared" ca="1" si="6"/>
        <v>0</v>
      </c>
      <c r="X59" s="249">
        <f t="shared" ca="1" si="5"/>
        <v>0</v>
      </c>
      <c r="Y59" s="39">
        <f t="shared" ca="1" si="6"/>
        <v>0</v>
      </c>
      <c r="Z59">
        <f t="shared" ca="1" si="6"/>
        <v>0</v>
      </c>
    </row>
    <row r="60" spans="18:26">
      <c r="R60">
        <v>55</v>
      </c>
      <c r="S60">
        <f t="shared" ca="1" si="6"/>
        <v>0</v>
      </c>
      <c r="T60" s="249">
        <f t="shared" ca="1" si="6"/>
        <v>0</v>
      </c>
      <c r="U60" s="249">
        <f t="shared" ca="1" si="6"/>
        <v>0</v>
      </c>
      <c r="V60" s="249">
        <f t="shared" ca="1" si="6"/>
        <v>0</v>
      </c>
      <c r="W60" s="249">
        <f t="shared" ca="1" si="6"/>
        <v>0</v>
      </c>
      <c r="X60" s="249">
        <f t="shared" ca="1" si="5"/>
        <v>0</v>
      </c>
      <c r="Y60" s="39">
        <f t="shared" ca="1" si="6"/>
        <v>0</v>
      </c>
      <c r="Z60">
        <f t="shared" ca="1" si="6"/>
        <v>0</v>
      </c>
    </row>
    <row r="61" spans="18:26">
      <c r="X61" s="270">
        <f ca="1">AVERAGE(X11:X42)</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43" max="1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B38"/>
  <sheetViews>
    <sheetView view="pageBreakPreview" zoomScale="90" zoomScaleNormal="40" zoomScaleSheetLayoutView="90" workbookViewId="0">
      <selection activeCell="AF7" sqref="AF7"/>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3.2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3" hidden="1" customWidth="1"/>
    <col min="87" max="88" width="0" hidden="1" customWidth="1"/>
    <col min="89" max="89" width="14.875" hidden="1" customWidth="1"/>
    <col min="90" max="90" width="36.125" style="148" hidden="1" customWidth="1"/>
    <col min="91" max="103" width="0" hidden="1" customWidth="1"/>
  </cols>
  <sheetData>
    <row r="1" spans="1:262" s="1" customFormat="1" ht="14.25" thickBot="1">
      <c r="A1" s="26"/>
      <c r="B1" s="21"/>
      <c r="C1" s="20"/>
      <c r="D1" s="21"/>
      <c r="E1" s="401" t="s">
        <v>0</v>
      </c>
      <c r="F1" s="401"/>
      <c r="G1" s="401"/>
      <c r="H1" s="401"/>
      <c r="I1" s="401"/>
      <c r="J1" s="401"/>
      <c r="K1" s="402"/>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6"/>
      <c r="BZ1" s="29"/>
      <c r="CA1" s="29"/>
      <c r="CB1" s="30"/>
      <c r="CH1" s="150"/>
      <c r="CL1" s="145"/>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403" t="s">
        <v>107</v>
      </c>
      <c r="B2" s="404"/>
      <c r="C2" s="404"/>
      <c r="D2" s="405"/>
      <c r="E2" s="405"/>
      <c r="F2" s="405"/>
      <c r="G2" s="405"/>
      <c r="H2" s="405"/>
      <c r="I2" s="405"/>
      <c r="J2" s="406"/>
      <c r="K2" s="410" t="s">
        <v>15</v>
      </c>
      <c r="L2" s="418" t="str">
        <f>IF(事前入力【トラブルの頻度】!L2="","",事前入力【トラブルの頻度】!L2)</f>
        <v/>
      </c>
      <c r="M2" s="420" t="str">
        <f>IF(事前入力【トラブルの頻度】!M2="","",事前入力【トラブルの頻度】!M2)</f>
        <v/>
      </c>
      <c r="N2" s="420" t="str">
        <f>IF(事前入力【トラブルの頻度】!N2="","",事前入力【トラブルの頻度】!N2)</f>
        <v/>
      </c>
      <c r="O2" s="420" t="str">
        <f>IF(事前入力【トラブルの頻度】!O2="","",事前入力【トラブルの頻度】!O2)</f>
        <v/>
      </c>
      <c r="P2" s="420" t="str">
        <f>IF(事前入力【トラブルの頻度】!P2="","",事前入力【トラブルの頻度】!P2)</f>
        <v/>
      </c>
      <c r="Q2" s="420" t="str">
        <f>IF(事前入力【トラブルの頻度】!Q2="","",事前入力【トラブルの頻度】!Q2)</f>
        <v/>
      </c>
      <c r="R2" s="420" t="str">
        <f>IF(事前入力【トラブルの頻度】!R2="","",事前入力【トラブルの頻度】!R2)</f>
        <v/>
      </c>
      <c r="S2" s="420" t="str">
        <f>IF(事前入力【トラブルの頻度】!S2="","",事前入力【トラブルの頻度】!S2)</f>
        <v/>
      </c>
      <c r="T2" s="420" t="str">
        <f>IF(事前入力【トラブルの頻度】!T2="","",事前入力【トラブルの頻度】!T2)</f>
        <v/>
      </c>
      <c r="U2" s="420" t="str">
        <f>IF(事前入力【トラブルの頻度】!U2="","",事前入力【トラブルの頻度】!U2)</f>
        <v/>
      </c>
      <c r="V2" s="420" t="str">
        <f>IF(事前入力【トラブルの頻度】!V2="","",事前入力【トラブルの頻度】!V2)</f>
        <v/>
      </c>
      <c r="W2" s="420" t="str">
        <f>IF(事前入力【トラブルの頻度】!W2="","",事前入力【トラブルの頻度】!W2)</f>
        <v/>
      </c>
      <c r="X2" s="420" t="str">
        <f>IF(事前入力【トラブルの頻度】!X2="","",事前入力【トラブルの頻度】!X2)</f>
        <v/>
      </c>
      <c r="Y2" s="420" t="str">
        <f>IF(事前入力【トラブルの頻度】!Y2="","",事前入力【トラブルの頻度】!Y2)</f>
        <v/>
      </c>
      <c r="Z2" s="420" t="str">
        <f>IF(事前入力【トラブルの頻度】!Z2="","",事前入力【トラブルの頻度】!Z2)</f>
        <v/>
      </c>
      <c r="AA2" s="420" t="str">
        <f>IF(事前入力【トラブルの頻度】!AA2="","",事前入力【トラブルの頻度】!AA2)</f>
        <v/>
      </c>
      <c r="AB2" s="420" t="str">
        <f>IF(事前入力【トラブルの頻度】!AB2="","",事前入力【トラブルの頻度】!AB2)</f>
        <v/>
      </c>
      <c r="AC2" s="420" t="str">
        <f>IF(事前入力【トラブルの頻度】!AC2="","",事前入力【トラブルの頻度】!AC2)</f>
        <v/>
      </c>
      <c r="AD2" s="420" t="str">
        <f>IF(事前入力【トラブルの頻度】!AD2="","",事前入力【トラブルの頻度】!AD2)</f>
        <v/>
      </c>
      <c r="AE2" s="420" t="str">
        <f>IF(事前入力【トラブルの頻度】!AE2="","",事前入力【トラブルの頻度】!AE2)</f>
        <v/>
      </c>
      <c r="AF2" s="420" t="str">
        <f>IF(事前入力【トラブルの頻度】!AF2="","",事前入力【トラブルの頻度】!AF2)</f>
        <v/>
      </c>
      <c r="AG2" s="420" t="str">
        <f>IF(事前入力【トラブルの頻度】!AG2="","",事前入力【トラブルの頻度】!AG2)</f>
        <v/>
      </c>
      <c r="AH2" s="420" t="str">
        <f>IF(事前入力【トラブルの頻度】!AH2="","",事前入力【トラブルの頻度】!AH2)</f>
        <v/>
      </c>
      <c r="AI2" s="420" t="str">
        <f>IF(事前入力【トラブルの頻度】!AI2="","",事前入力【トラブルの頻度】!AI2)</f>
        <v/>
      </c>
      <c r="AJ2" s="422" t="str">
        <f>IF(事前入力【トラブルの頻度】!AJ2="","",事前入力【トラブルの頻度】!AJ2)</f>
        <v/>
      </c>
      <c r="AK2" s="418" t="str">
        <f>IF(事前入力【トラブルの頻度】!AK2="","",事前入力【トラブルの頻度】!AK2)</f>
        <v/>
      </c>
      <c r="AL2" s="420" t="str">
        <f>IF(事前入力【トラブルの頻度】!AL2="","",事前入力【トラブルの頻度】!AL2)</f>
        <v/>
      </c>
      <c r="AM2" s="420" t="str">
        <f>IF(事前入力【トラブルの頻度】!AM2="","",事前入力【トラブルの頻度】!AM2)</f>
        <v/>
      </c>
      <c r="AN2" s="420" t="str">
        <f>IF(事前入力【トラブルの頻度】!AN2="","",事前入力【トラブルの頻度】!AN2)</f>
        <v/>
      </c>
      <c r="AO2" s="420" t="str">
        <f>IF(事前入力【トラブルの頻度】!AO2="","",事前入力【トラブルの頻度】!AO2)</f>
        <v/>
      </c>
      <c r="AP2" s="420" t="str">
        <f>IF(事前入力【トラブルの頻度】!AP2="","",事前入力【トラブルの頻度】!AP2)</f>
        <v/>
      </c>
      <c r="AQ2" s="420" t="str">
        <f>IF(事前入力【トラブルの頻度】!AQ2="","",事前入力【トラブルの頻度】!AQ2)</f>
        <v/>
      </c>
      <c r="AR2" s="420" t="str">
        <f>IF(事前入力【トラブルの頻度】!AR2="","",事前入力【トラブルの頻度】!AR2)</f>
        <v/>
      </c>
      <c r="AS2" s="420" t="str">
        <f>IF(事前入力【トラブルの頻度】!AS2="","",事前入力【トラブルの頻度】!AS2)</f>
        <v/>
      </c>
      <c r="AT2" s="420" t="str">
        <f>IF(事前入力【トラブルの頻度】!AT2="","",事前入力【トラブルの頻度】!AT2)</f>
        <v/>
      </c>
      <c r="AU2" s="420" t="str">
        <f>IF(事前入力【トラブルの頻度】!AU2="","",事前入力【トラブルの頻度】!AU2)</f>
        <v/>
      </c>
      <c r="AV2" s="420" t="str">
        <f>IF(事前入力【トラブルの頻度】!AV2="","",事前入力【トラブルの頻度】!AV2)</f>
        <v/>
      </c>
      <c r="AW2" s="420" t="str">
        <f>IF(事前入力【トラブルの頻度】!AW2="","",事前入力【トラブルの頻度】!AW2)</f>
        <v/>
      </c>
      <c r="AX2" s="420" t="str">
        <f>IF(事前入力【トラブルの頻度】!AX2="","",事前入力【トラブルの頻度】!AX2)</f>
        <v/>
      </c>
      <c r="AY2" s="420" t="str">
        <f>IF(事前入力【トラブルの頻度】!AY2="","",事前入力【トラブルの頻度】!AY2)</f>
        <v/>
      </c>
      <c r="AZ2" s="420" t="str">
        <f>IF(事前入力【トラブルの頻度】!AZ2="","",事前入力【トラブルの頻度】!AZ2)</f>
        <v/>
      </c>
      <c r="BA2" s="420" t="str">
        <f>IF(事前入力【トラブルの頻度】!BA2="","",事前入力【トラブルの頻度】!BA2)</f>
        <v/>
      </c>
      <c r="BB2" s="420" t="str">
        <f>IF(事前入力【トラブルの頻度】!BB2="","",事前入力【トラブルの頻度】!BB2)</f>
        <v/>
      </c>
      <c r="BC2" s="420" t="str">
        <f>IF(事前入力【トラブルの頻度】!BC2="","",事前入力【トラブルの頻度】!BC2)</f>
        <v/>
      </c>
      <c r="BD2" s="420" t="str">
        <f>IF(事前入力【トラブルの頻度】!BD2="","",事前入力【トラブルの頻度】!BD2)</f>
        <v/>
      </c>
      <c r="BE2" s="420" t="str">
        <f>IF(事前入力【トラブルの頻度】!BE2="","",事前入力【トラブルの頻度】!BE2)</f>
        <v/>
      </c>
      <c r="BF2" s="420" t="str">
        <f>IF(事前入力【トラブルの頻度】!BF2="","",事前入力【トラブルの頻度】!BF2)</f>
        <v/>
      </c>
      <c r="BG2" s="420" t="str">
        <f>IF(事前入力【トラブルの頻度】!BG2="","",事前入力【トラブルの頻度】!BG2)</f>
        <v/>
      </c>
      <c r="BH2" s="420" t="str">
        <f>IF(事前入力【トラブルの頻度】!BH2="","",事前入力【トラブルの頻度】!BH2)</f>
        <v/>
      </c>
      <c r="BI2" s="424" t="str">
        <f>IF(事前入力【トラブルの頻度】!BI2="","",事前入力【トラブルの頻度】!BI2)</f>
        <v/>
      </c>
      <c r="BJ2" s="394" t="s">
        <v>80</v>
      </c>
      <c r="BK2" s="395"/>
      <c r="BL2" s="395"/>
      <c r="BM2" s="396"/>
      <c r="BN2" s="366" t="s">
        <v>81</v>
      </c>
      <c r="BO2" s="367"/>
      <c r="BP2" s="367"/>
      <c r="BQ2" s="368"/>
      <c r="BR2" s="369" t="s">
        <v>82</v>
      </c>
      <c r="BS2" s="370"/>
      <c r="BT2" s="370"/>
      <c r="BU2" s="371"/>
      <c r="BV2" s="181"/>
      <c r="BW2" s="182"/>
      <c r="BX2" s="182"/>
      <c r="BY2" s="273"/>
      <c r="BZ2" s="18"/>
      <c r="CA2" s="18"/>
      <c r="CB2" s="19"/>
      <c r="CC2" s="4"/>
      <c r="CD2" s="4"/>
      <c r="CE2" s="4"/>
      <c r="CF2" s="4"/>
      <c r="CG2" s="4"/>
      <c r="CH2" s="151"/>
      <c r="CI2" s="4"/>
      <c r="CJ2" s="4"/>
      <c r="CK2" s="4"/>
      <c r="CL2" s="146"/>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407"/>
      <c r="B3" s="408"/>
      <c r="C3" s="408"/>
      <c r="D3" s="408"/>
      <c r="E3" s="408"/>
      <c r="F3" s="408"/>
      <c r="G3" s="408"/>
      <c r="H3" s="408"/>
      <c r="I3" s="408"/>
      <c r="J3" s="409"/>
      <c r="K3" s="411"/>
      <c r="L3" s="419"/>
      <c r="M3" s="421"/>
      <c r="N3" s="421"/>
      <c r="O3" s="421"/>
      <c r="P3" s="421"/>
      <c r="Q3" s="421"/>
      <c r="R3" s="421"/>
      <c r="S3" s="421"/>
      <c r="T3" s="421"/>
      <c r="U3" s="421"/>
      <c r="V3" s="421"/>
      <c r="W3" s="421"/>
      <c r="X3" s="421"/>
      <c r="Y3" s="421"/>
      <c r="Z3" s="421"/>
      <c r="AA3" s="421"/>
      <c r="AB3" s="421"/>
      <c r="AC3" s="421"/>
      <c r="AD3" s="421"/>
      <c r="AE3" s="421"/>
      <c r="AF3" s="421"/>
      <c r="AG3" s="421"/>
      <c r="AH3" s="421"/>
      <c r="AI3" s="421"/>
      <c r="AJ3" s="423"/>
      <c r="AK3" s="419"/>
      <c r="AL3" s="421"/>
      <c r="AM3" s="421"/>
      <c r="AN3" s="421"/>
      <c r="AO3" s="421"/>
      <c r="AP3" s="421"/>
      <c r="AQ3" s="421"/>
      <c r="AR3" s="421"/>
      <c r="AS3" s="421"/>
      <c r="AT3" s="421"/>
      <c r="AU3" s="421"/>
      <c r="AV3" s="421"/>
      <c r="AW3" s="421"/>
      <c r="AX3" s="421"/>
      <c r="AY3" s="421"/>
      <c r="AZ3" s="421"/>
      <c r="BA3" s="421"/>
      <c r="BB3" s="421"/>
      <c r="BC3" s="421"/>
      <c r="BD3" s="421"/>
      <c r="BE3" s="421"/>
      <c r="BF3" s="421"/>
      <c r="BG3" s="421"/>
      <c r="BH3" s="421"/>
      <c r="BI3" s="425"/>
      <c r="BJ3" s="372" t="s">
        <v>134</v>
      </c>
      <c r="BK3" s="375" t="s">
        <v>120</v>
      </c>
      <c r="BL3" s="375" t="s">
        <v>122</v>
      </c>
      <c r="BM3" s="378" t="s">
        <v>123</v>
      </c>
      <c r="BN3" s="381" t="str">
        <f>BJ3</f>
        <v>よくある</v>
      </c>
      <c r="BO3" s="384" t="str">
        <f t="shared" ref="BO3:BQ3" si="0">BK3</f>
        <v>ときどきある</v>
      </c>
      <c r="BP3" s="384" t="str">
        <f t="shared" si="0"/>
        <v>あまりない</v>
      </c>
      <c r="BQ3" s="387" t="str">
        <f t="shared" si="0"/>
        <v>ない</v>
      </c>
      <c r="BR3" s="353" t="str">
        <f>BJ3</f>
        <v>よくある</v>
      </c>
      <c r="BS3" s="356" t="str">
        <f t="shared" ref="BS3:BU3" si="1">BK3</f>
        <v>ときどきある</v>
      </c>
      <c r="BT3" s="356" t="str">
        <f t="shared" si="1"/>
        <v>あまりない</v>
      </c>
      <c r="BU3" s="359" t="str">
        <f t="shared" si="1"/>
        <v>ない</v>
      </c>
      <c r="BV3" s="116"/>
      <c r="BW3" s="114"/>
      <c r="BX3" s="115"/>
      <c r="BY3" s="277"/>
      <c r="BZ3" s="68"/>
      <c r="CA3" s="31"/>
      <c r="CB3" s="32"/>
      <c r="CC3" s="4"/>
      <c r="CD3" s="4"/>
      <c r="CE3" s="4"/>
      <c r="CF3" s="4"/>
      <c r="CG3" s="4"/>
      <c r="CH3" s="151" t="s">
        <v>88</v>
      </c>
      <c r="CI3" s="4">
        <v>6</v>
      </c>
      <c r="CJ3" s="4" t="s">
        <v>97</v>
      </c>
      <c r="CK3" s="4" t="s">
        <v>84</v>
      </c>
      <c r="CL3" s="146" t="s">
        <v>85</v>
      </c>
      <c r="CM3" s="4" t="s">
        <v>92</v>
      </c>
      <c r="CN3" s="4" t="s">
        <v>93</v>
      </c>
      <c r="CO3" s="4" t="s">
        <v>94</v>
      </c>
      <c r="CP3" s="4" t="s">
        <v>95</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35"/>
      <c r="E4" s="38" t="s">
        <v>1</v>
      </c>
      <c r="F4" s="35"/>
      <c r="G4" s="38" t="s">
        <v>2</v>
      </c>
      <c r="H4" s="274"/>
      <c r="I4" s="274"/>
      <c r="J4" s="275"/>
      <c r="K4" s="33" t="s">
        <v>3</v>
      </c>
      <c r="L4" s="296">
        <f>事前入力【トラブルの頻度】!L4</f>
        <v>0</v>
      </c>
      <c r="M4" s="296">
        <f>事前入力【トラブルの頻度】!M4</f>
        <v>0</v>
      </c>
      <c r="N4" s="296">
        <f>事前入力【トラブルの頻度】!N4</f>
        <v>0</v>
      </c>
      <c r="O4" s="296">
        <f>事前入力【トラブルの頻度】!O4</f>
        <v>0</v>
      </c>
      <c r="P4" s="296">
        <f>事前入力【トラブルの頻度】!P4</f>
        <v>0</v>
      </c>
      <c r="Q4" s="296">
        <f>事前入力【トラブルの頻度】!Q4</f>
        <v>0</v>
      </c>
      <c r="R4" s="296">
        <f>事前入力【トラブルの頻度】!R4</f>
        <v>0</v>
      </c>
      <c r="S4" s="296">
        <f>事前入力【トラブルの頻度】!S4</f>
        <v>0</v>
      </c>
      <c r="T4" s="296">
        <f>事前入力【トラブルの頻度】!T4</f>
        <v>0</v>
      </c>
      <c r="U4" s="296">
        <f>事前入力【トラブルの頻度】!U4</f>
        <v>0</v>
      </c>
      <c r="V4" s="296">
        <f>事前入力【トラブルの頻度】!V4</f>
        <v>0</v>
      </c>
      <c r="W4" s="296">
        <f>事前入力【トラブルの頻度】!W4</f>
        <v>0</v>
      </c>
      <c r="X4" s="296">
        <f>事前入力【トラブルの頻度】!X4</f>
        <v>0</v>
      </c>
      <c r="Y4" s="296">
        <f>事前入力【トラブルの頻度】!Y4</f>
        <v>0</v>
      </c>
      <c r="Z4" s="296">
        <f>事前入力【トラブルの頻度】!Z4</f>
        <v>0</v>
      </c>
      <c r="AA4" s="296">
        <f>事前入力【トラブルの頻度】!AA4</f>
        <v>0</v>
      </c>
      <c r="AB4" s="296">
        <f>事前入力【トラブルの頻度】!AB4</f>
        <v>0</v>
      </c>
      <c r="AC4" s="296">
        <f>事前入力【トラブルの頻度】!AC4</f>
        <v>0</v>
      </c>
      <c r="AD4" s="296">
        <f>事前入力【トラブルの頻度】!AD4</f>
        <v>0</v>
      </c>
      <c r="AE4" s="296">
        <f>事前入力【トラブルの頻度】!AE4</f>
        <v>0</v>
      </c>
      <c r="AF4" s="296">
        <f>事前入力【トラブルの頻度】!AF4</f>
        <v>0</v>
      </c>
      <c r="AG4" s="296">
        <f>事前入力【トラブルの頻度】!AG4</f>
        <v>0</v>
      </c>
      <c r="AH4" s="296">
        <f>事前入力【トラブルの頻度】!AH4</f>
        <v>0</v>
      </c>
      <c r="AI4" s="296">
        <f>事前入力【トラブルの頻度】!AI4</f>
        <v>0</v>
      </c>
      <c r="AJ4" s="297">
        <f>事前入力【トラブルの頻度】!AJ4</f>
        <v>0</v>
      </c>
      <c r="AK4" s="296">
        <f>事前入力【トラブルの頻度】!AK4</f>
        <v>0</v>
      </c>
      <c r="AL4" s="298">
        <f>事前入力【トラブルの頻度】!AL4</f>
        <v>0</v>
      </c>
      <c r="AM4" s="298">
        <f>事前入力【トラブルの頻度】!AM4</f>
        <v>0</v>
      </c>
      <c r="AN4" s="298">
        <f>事前入力【トラブルの頻度】!AN4</f>
        <v>0</v>
      </c>
      <c r="AO4" s="298">
        <f>事前入力【トラブルの頻度】!AO4</f>
        <v>0</v>
      </c>
      <c r="AP4" s="298">
        <f>事前入力【トラブルの頻度】!AP4</f>
        <v>0</v>
      </c>
      <c r="AQ4" s="298">
        <f>事前入力【トラブルの頻度】!AQ4</f>
        <v>0</v>
      </c>
      <c r="AR4" s="298">
        <f>事前入力【トラブルの頻度】!AR4</f>
        <v>0</v>
      </c>
      <c r="AS4" s="298">
        <f>事前入力【トラブルの頻度】!AS4</f>
        <v>0</v>
      </c>
      <c r="AT4" s="298">
        <f>事前入力【トラブルの頻度】!AT4</f>
        <v>0</v>
      </c>
      <c r="AU4" s="298">
        <f>事前入力【トラブルの頻度】!AU4</f>
        <v>0</v>
      </c>
      <c r="AV4" s="298">
        <f>事前入力【トラブルの頻度】!AV4</f>
        <v>0</v>
      </c>
      <c r="AW4" s="298">
        <f>事前入力【トラブルの頻度】!AW4</f>
        <v>0</v>
      </c>
      <c r="AX4" s="298">
        <f>事前入力【トラブルの頻度】!AX4</f>
        <v>0</v>
      </c>
      <c r="AY4" s="298">
        <f>事前入力【トラブルの頻度】!AY4</f>
        <v>0</v>
      </c>
      <c r="AZ4" s="298">
        <f>事前入力【トラブルの頻度】!AZ4</f>
        <v>0</v>
      </c>
      <c r="BA4" s="298">
        <f>事前入力【トラブルの頻度】!BA4</f>
        <v>0</v>
      </c>
      <c r="BB4" s="298">
        <f>事前入力【トラブルの頻度】!BB4</f>
        <v>0</v>
      </c>
      <c r="BC4" s="298">
        <f>事前入力【トラブルの頻度】!BC4</f>
        <v>0</v>
      </c>
      <c r="BD4" s="298">
        <f>事前入力【トラブルの頻度】!BD4</f>
        <v>0</v>
      </c>
      <c r="BE4" s="298">
        <f>事前入力【トラブルの頻度】!BE4</f>
        <v>0</v>
      </c>
      <c r="BF4" s="298">
        <f>事前入力【トラブルの頻度】!BF4</f>
        <v>0</v>
      </c>
      <c r="BG4" s="298">
        <f>事前入力【トラブルの頻度】!BG4</f>
        <v>0</v>
      </c>
      <c r="BH4" s="298">
        <f>事前入力【トラブルの頻度】!BH4</f>
        <v>0</v>
      </c>
      <c r="BI4" s="299">
        <f>事前入力【トラブルの頻度】!BI4</f>
        <v>0</v>
      </c>
      <c r="BJ4" s="373"/>
      <c r="BK4" s="376"/>
      <c r="BL4" s="376"/>
      <c r="BM4" s="379"/>
      <c r="BN4" s="382"/>
      <c r="BO4" s="385"/>
      <c r="BP4" s="385"/>
      <c r="BQ4" s="388"/>
      <c r="BR4" s="354"/>
      <c r="BS4" s="357"/>
      <c r="BT4" s="357"/>
      <c r="BU4" s="360"/>
      <c r="BV4" s="362" t="s">
        <v>4</v>
      </c>
      <c r="BW4" s="364" t="s">
        <v>39</v>
      </c>
      <c r="BX4" s="342" t="s">
        <v>5</v>
      </c>
      <c r="BY4" s="344" t="s">
        <v>6</v>
      </c>
      <c r="BZ4" s="346" t="s">
        <v>7</v>
      </c>
      <c r="CA4" s="348" t="s">
        <v>8</v>
      </c>
      <c r="CB4" s="350" t="s">
        <v>9</v>
      </c>
      <c r="CC4" s="67"/>
      <c r="CD4" s="4"/>
      <c r="CE4" s="4"/>
      <c r="CF4" s="4"/>
      <c r="CG4" s="4"/>
      <c r="CH4" s="151" t="s">
        <v>89</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52"/>
      <c r="JB4" s="4"/>
    </row>
    <row r="5" spans="1:262" s="1" customFormat="1" ht="32.25" customHeight="1" thickBot="1">
      <c r="A5" s="117"/>
      <c r="B5" s="121"/>
      <c r="C5" s="119"/>
      <c r="D5" s="35"/>
      <c r="E5" s="38" t="s">
        <v>10</v>
      </c>
      <c r="F5" s="35"/>
      <c r="G5" s="38" t="s">
        <v>11</v>
      </c>
      <c r="H5" s="337" t="s">
        <v>12</v>
      </c>
      <c r="I5" s="337"/>
      <c r="J5" s="338"/>
      <c r="K5" s="34" t="s">
        <v>13</v>
      </c>
      <c r="L5" s="286">
        <f>COUNTIF($L$4:L4,L4)</f>
        <v>1</v>
      </c>
      <c r="M5" s="287">
        <f>COUNTIF($L$4:M4,M4)</f>
        <v>2</v>
      </c>
      <c r="N5" s="287">
        <f>COUNTIF($L$4:N4,N4)</f>
        <v>3</v>
      </c>
      <c r="O5" s="287">
        <f>COUNTIF($L$4:O4,O4)</f>
        <v>4</v>
      </c>
      <c r="P5" s="287">
        <f>COUNTIF($L$4:P4,P4)</f>
        <v>5</v>
      </c>
      <c r="Q5" s="287">
        <f>COUNTIF($L$4:Q4,Q4)</f>
        <v>6</v>
      </c>
      <c r="R5" s="287">
        <f>COUNTIF($L$4:R4,R4)</f>
        <v>7</v>
      </c>
      <c r="S5" s="287">
        <f>COUNTIF($L$4:S4,S4)</f>
        <v>8</v>
      </c>
      <c r="T5" s="287">
        <f>COUNTIF($L$4:T4,T4)</f>
        <v>9</v>
      </c>
      <c r="U5" s="287">
        <f>COUNTIF($L$4:U4,U4)</f>
        <v>10</v>
      </c>
      <c r="V5" s="287">
        <f>COUNTIF($L$4:V4,V4)</f>
        <v>11</v>
      </c>
      <c r="W5" s="287">
        <f>COUNTIF($L$4:W4,W4)</f>
        <v>12</v>
      </c>
      <c r="X5" s="287">
        <f>COUNTIF($L$4:X4,X4)</f>
        <v>13</v>
      </c>
      <c r="Y5" s="287">
        <f>COUNTIF($L$4:Y4,Y4)</f>
        <v>14</v>
      </c>
      <c r="Z5" s="287">
        <f>COUNTIF($L$4:Z4,Z4)</f>
        <v>15</v>
      </c>
      <c r="AA5" s="287">
        <f>COUNTIF($L$4:AA4,AA4)</f>
        <v>16</v>
      </c>
      <c r="AB5" s="287">
        <f>COUNTIF($L$4:AB4,AB4)</f>
        <v>17</v>
      </c>
      <c r="AC5" s="287">
        <f>COUNTIF($L$4:AC4,AC4)</f>
        <v>18</v>
      </c>
      <c r="AD5" s="287">
        <f>COUNTIF($L$4:AD4,AD4)</f>
        <v>19</v>
      </c>
      <c r="AE5" s="287">
        <f>COUNTIF($L$4:AE4,AE4)</f>
        <v>20</v>
      </c>
      <c r="AF5" s="287">
        <f>COUNTIF($L$4:AF4,AF4)</f>
        <v>21</v>
      </c>
      <c r="AG5" s="287">
        <f>COUNTIF($L$4:AG4,AG4)</f>
        <v>22</v>
      </c>
      <c r="AH5" s="287">
        <f>COUNTIF($L$4:AH4,AH4)</f>
        <v>23</v>
      </c>
      <c r="AI5" s="287">
        <f>COUNTIF($L$4:AI4,AI4)</f>
        <v>24</v>
      </c>
      <c r="AJ5" s="288">
        <f>COUNTIF($L$4:AJ4,AJ4)</f>
        <v>25</v>
      </c>
      <c r="AK5" s="286">
        <f>COUNTIF($L$4:AK4,AK4)</f>
        <v>26</v>
      </c>
      <c r="AL5" s="287">
        <f>COUNTIF($L$4:AL4,AL4)</f>
        <v>27</v>
      </c>
      <c r="AM5" s="287">
        <f>COUNTIF($L$4:AM4,AM4)</f>
        <v>28</v>
      </c>
      <c r="AN5" s="287">
        <f>COUNTIF($L$4:AN4,AN4)</f>
        <v>29</v>
      </c>
      <c r="AO5" s="287">
        <f>COUNTIF($L$4:AO4,AO4)</f>
        <v>30</v>
      </c>
      <c r="AP5" s="287">
        <f>COUNTIF($L$4:AP4,AP4)</f>
        <v>31</v>
      </c>
      <c r="AQ5" s="287">
        <f>COUNTIF($L$4:AQ4,AQ4)</f>
        <v>32</v>
      </c>
      <c r="AR5" s="287">
        <f>COUNTIF($L$4:AR4,AR4)</f>
        <v>33</v>
      </c>
      <c r="AS5" s="287">
        <f>COUNTIF($L$4:AS4,AS4)</f>
        <v>34</v>
      </c>
      <c r="AT5" s="287">
        <f>COUNTIF($L$4:AT4,AT4)</f>
        <v>35</v>
      </c>
      <c r="AU5" s="287">
        <f>COUNTIF($L$4:AU4,AU4)</f>
        <v>36</v>
      </c>
      <c r="AV5" s="287">
        <f>COUNTIF($L$4:AV4,AV4)</f>
        <v>37</v>
      </c>
      <c r="AW5" s="287">
        <f>COUNTIF($L$4:AW4,AW4)</f>
        <v>38</v>
      </c>
      <c r="AX5" s="287">
        <f>COUNTIF($L$4:AX4,AX4)</f>
        <v>39</v>
      </c>
      <c r="AY5" s="287">
        <f>COUNTIF($L$4:AY4,AY4)</f>
        <v>40</v>
      </c>
      <c r="AZ5" s="287">
        <f>COUNTIF($L$4:AZ4,AZ4)</f>
        <v>41</v>
      </c>
      <c r="BA5" s="287">
        <f>COUNTIF($L$4:BA4,BA4)</f>
        <v>42</v>
      </c>
      <c r="BB5" s="287">
        <f>COUNTIF($L$4:BB4,BB4)</f>
        <v>43</v>
      </c>
      <c r="BC5" s="287">
        <f>COUNTIF($L$4:BC4,BC4)</f>
        <v>44</v>
      </c>
      <c r="BD5" s="287">
        <f>COUNTIF($L$4:BD4,BD4)</f>
        <v>45</v>
      </c>
      <c r="BE5" s="287">
        <f>COUNTIF($L$4:BE4,BE4)</f>
        <v>46</v>
      </c>
      <c r="BF5" s="287">
        <f>COUNTIF($L$4:BF4,BF4)</f>
        <v>47</v>
      </c>
      <c r="BG5" s="287">
        <f>COUNTIF($L$4:BG4,BG4)</f>
        <v>48</v>
      </c>
      <c r="BH5" s="287">
        <f>COUNTIF($L$4:BH4,BH4)</f>
        <v>49</v>
      </c>
      <c r="BI5" s="289">
        <f>COUNTIF($L$4:BI4,BI4)</f>
        <v>50</v>
      </c>
      <c r="BJ5" s="374"/>
      <c r="BK5" s="377"/>
      <c r="BL5" s="377"/>
      <c r="BM5" s="380"/>
      <c r="BN5" s="383"/>
      <c r="BO5" s="386"/>
      <c r="BP5" s="386"/>
      <c r="BQ5" s="389"/>
      <c r="BR5" s="355"/>
      <c r="BS5" s="358"/>
      <c r="BT5" s="358"/>
      <c r="BU5" s="361"/>
      <c r="BV5" s="363"/>
      <c r="BW5" s="365"/>
      <c r="BX5" s="343"/>
      <c r="BY5" s="345"/>
      <c r="BZ5" s="347"/>
      <c r="CA5" s="349"/>
      <c r="CB5" s="351"/>
      <c r="CC5" s="67"/>
      <c r="CD5" s="4"/>
      <c r="CE5" s="250" t="str">
        <f>BJ3&amp;CHAR(10)&amp;BK3&amp;CHAR(10)&amp;"合計"</f>
        <v>よくある
ときどきある
合計</v>
      </c>
      <c r="CF5" s="149" t="s">
        <v>133</v>
      </c>
      <c r="CG5" s="149" t="s">
        <v>83</v>
      </c>
      <c r="CH5" s="161" t="s">
        <v>98</v>
      </c>
      <c r="CI5" s="160" t="s">
        <v>77</v>
      </c>
      <c r="CJ5" s="160" t="s">
        <v>96</v>
      </c>
      <c r="CK5" s="160" t="s">
        <v>79</v>
      </c>
      <c r="CL5" s="162" t="s">
        <v>99</v>
      </c>
      <c r="CM5" s="163" t="str">
        <f>BJ3</f>
        <v>よくある</v>
      </c>
      <c r="CN5" s="163" t="str">
        <f t="shared" ref="CN5:CP5" si="4">BK3</f>
        <v>ときどきある</v>
      </c>
      <c r="CO5" s="163" t="str">
        <f t="shared" si="4"/>
        <v>あまりない</v>
      </c>
      <c r="CP5" s="163" t="str">
        <f t="shared" si="4"/>
        <v>ない</v>
      </c>
      <c r="CQ5" s="163" t="str">
        <f>BN3</f>
        <v>よくある</v>
      </c>
      <c r="CR5" s="163" t="str">
        <f t="shared" ref="CR5:CT5" si="5">BO3</f>
        <v>ときどきある</v>
      </c>
      <c r="CS5" s="163" t="str">
        <f t="shared" si="5"/>
        <v>あまりない</v>
      </c>
      <c r="CT5" s="163" t="str">
        <f t="shared" si="5"/>
        <v>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52"/>
      <c r="JB5" s="4"/>
    </row>
    <row r="6" spans="1:262" s="1" customFormat="1" ht="39" customHeight="1">
      <c r="A6" s="123">
        <v>1</v>
      </c>
      <c r="B6" s="124" t="s">
        <v>16</v>
      </c>
      <c r="C6" s="125">
        <v>1</v>
      </c>
      <c r="D6" s="339" t="s">
        <v>70</v>
      </c>
      <c r="E6" s="340"/>
      <c r="F6" s="340"/>
      <c r="G6" s="340"/>
      <c r="H6" s="340"/>
      <c r="I6" s="340"/>
      <c r="J6" s="340"/>
      <c r="K6" s="341"/>
      <c r="L6" s="131"/>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6">IF(ISNUMBER($C6),COUNTIF($L6:$BI6,BK$1),"")</f>
        <v>0</v>
      </c>
      <c r="BL6" s="73">
        <f t="shared" si="6"/>
        <v>0</v>
      </c>
      <c r="BM6" s="74">
        <f t="shared" si="6"/>
        <v>0</v>
      </c>
      <c r="BN6" s="75">
        <f>IF(ISNUMBER($C6),COUNTIFS($L6:$BI6,BJ$1,$L$4:$BI$4,1),"")</f>
        <v>0</v>
      </c>
      <c r="BO6" s="76">
        <f t="shared" ref="BO6:BQ21" si="7">IF(ISNUMBER($C6),COUNTIFS($L6:$BI6,BK$1,$L$4:$BI$4,1),"")</f>
        <v>0</v>
      </c>
      <c r="BP6" s="76">
        <f t="shared" si="7"/>
        <v>0</v>
      </c>
      <c r="BQ6" s="77">
        <f t="shared" si="7"/>
        <v>0</v>
      </c>
      <c r="BR6" s="95">
        <f>IF(ISNUMBER($C6),COUNTIFS($L6:$BI6,BN$1,$L$4:$BI$4,2),"")</f>
        <v>0</v>
      </c>
      <c r="BS6" s="96">
        <f t="shared" ref="BS6:BU6" si="8">IF(ISNUMBER($C6),COUNTIFS($L6:$BI6,BO$1,$L$4:$BI$4,2),"")</f>
        <v>0</v>
      </c>
      <c r="BT6" s="96">
        <f t="shared" si="8"/>
        <v>0</v>
      </c>
      <c r="BU6" s="97">
        <f t="shared" si="8"/>
        <v>0</v>
      </c>
      <c r="BV6" s="143">
        <f t="shared" ref="BV6:BV37" si="9">SUM(L6:BI6)</f>
        <v>0</v>
      </c>
      <c r="BW6" s="132" t="str">
        <f>IFERROR(AVERAGE(L6:BI6),"")</f>
        <v/>
      </c>
      <c r="BX6" s="133" t="str">
        <f>IFERROR(AVERAGEIF($L$4:$BI$4,1,$L6:$BI6),"")</f>
        <v/>
      </c>
      <c r="BY6" s="278" t="str">
        <f>IFERROR(AVERAGEIF($L$4:$BI$4,2,$L6:$BI6),"")</f>
        <v/>
      </c>
      <c r="BZ6" s="134"/>
      <c r="CA6" s="135"/>
      <c r="CB6" s="136" t="str">
        <f>IFERROR(AVERAGE(BZ6,CA6),"")</f>
        <v/>
      </c>
      <c r="CC6" s="4"/>
      <c r="CD6" s="4">
        <f>C6</f>
        <v>1</v>
      </c>
      <c r="CE6" s="4">
        <f>IF(ISNUMBER(C6),SUM(BJ6:BK6),"")</f>
        <v>0</v>
      </c>
      <c r="CF6" s="4">
        <f>IF(CE6="","",_xlfn.RANK.EQ(CE6,$CE$6:$CE$37,0)+COUNTIFS($CE$6:$CE$37,CE6,$BJ$6:$BJ$37,"&gt;"&amp;BJ6))</f>
        <v>1</v>
      </c>
      <c r="CG6" s="4">
        <f t="shared" ref="CG6:CG37" ca="1" si="10">IF(ISNUMBER(CE6),_xlfn.RANK.EQ(CE6,ある,0)+COUNTIFS(ある,CE6,よくある,"&gt;"&amp;BJ6)+COUNTIFS(ある,CE6,よくある,BJ6,ない,"&lt;"&amp;BM6)+COUNTIFS(ある,CE6,よくある,BJ6,ない,BM6,番号,"&lt;"&amp;C6),"")</f>
        <v>1</v>
      </c>
      <c r="CH6" s="159">
        <v>1</v>
      </c>
      <c r="CI6" s="157">
        <f t="shared" ref="CI6:CI37" si="11">SMALL($CF$6:$CF$37,CH6)</f>
        <v>1</v>
      </c>
      <c r="CJ6" s="157">
        <f t="shared" ref="CJ6:CP15" ca="1" si="12">IFERROR(INDEX(INDIRECT(CJ$4),MATCH($CH6,強制順位,0),1),"")</f>
        <v>1</v>
      </c>
      <c r="CK6" s="157" t="str">
        <f t="shared" ca="1" si="12"/>
        <v>したいこと</v>
      </c>
      <c r="CL6" s="158" t="str">
        <f t="shared" ca="1" si="12"/>
        <v>　新しい本を自分が先に読みたいと言って、ＡさんとＢさんがもめている。</v>
      </c>
      <c r="CM6" s="157">
        <f t="shared" ca="1" si="12"/>
        <v>0</v>
      </c>
      <c r="CN6" s="157">
        <f t="shared" ca="1" si="12"/>
        <v>0</v>
      </c>
      <c r="CO6" s="157">
        <f t="shared" ca="1" si="12"/>
        <v>0</v>
      </c>
      <c r="CP6" s="157">
        <f t="shared" ca="1" si="12"/>
        <v>0</v>
      </c>
      <c r="CQ6" s="244" t="str">
        <f ca="1">IFERROR(CM6/SUM($CM6:$CP6),"")</f>
        <v/>
      </c>
      <c r="CR6" s="244" t="str">
        <f t="shared" ref="CR6:CT21" ca="1" si="13">IFERROR(CN6/SUM($CM6:$CP6),"")</f>
        <v/>
      </c>
      <c r="CS6" s="244" t="str">
        <f t="shared" ca="1" si="13"/>
        <v/>
      </c>
      <c r="CT6" s="244" t="str">
        <f t="shared" ca="1" si="13"/>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6">
        <v>1</v>
      </c>
      <c r="B7" s="127" t="s">
        <v>16</v>
      </c>
      <c r="C7" s="128">
        <v>2</v>
      </c>
      <c r="D7" s="332" t="s">
        <v>48</v>
      </c>
      <c r="E7" s="333"/>
      <c r="F7" s="333"/>
      <c r="G7" s="333"/>
      <c r="H7" s="333"/>
      <c r="I7" s="333"/>
      <c r="J7" s="333"/>
      <c r="K7" s="334"/>
      <c r="L7" s="137"/>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37" si="14">IF(ISNUMBER($C7),COUNTIF($L7:$BI7,BJ$1),"")</f>
        <v>0</v>
      </c>
      <c r="BK7" s="79">
        <f t="shared" si="6"/>
        <v>0</v>
      </c>
      <c r="BL7" s="79">
        <f t="shared" si="6"/>
        <v>0</v>
      </c>
      <c r="BM7" s="80">
        <f t="shared" si="6"/>
        <v>0</v>
      </c>
      <c r="BN7" s="81">
        <f t="shared" ref="BN7:BQ37" si="15">IF(ISNUMBER($C7),COUNTIFS($L7:$BI7,BJ$1,$L$4:$BI$4,1),"")</f>
        <v>0</v>
      </c>
      <c r="BO7" s="82">
        <f t="shared" si="7"/>
        <v>0</v>
      </c>
      <c r="BP7" s="82">
        <f t="shared" si="7"/>
        <v>0</v>
      </c>
      <c r="BQ7" s="83">
        <f t="shared" si="7"/>
        <v>0</v>
      </c>
      <c r="BR7" s="98">
        <f t="shared" ref="BR7:BR37" si="16">IF(ISNUMBER($C7),COUNTIFS($L7:$BI7,BN$1,$L$4:$BI$4,2),"")</f>
        <v>0</v>
      </c>
      <c r="BS7" s="99">
        <f t="shared" ref="BS7:BS37" si="17">IF(ISNUMBER($C7),COUNTIFS($L7:$BI7,BO$1,$L$4:$BI$4,2),"")</f>
        <v>0</v>
      </c>
      <c r="BT7" s="99">
        <f t="shared" ref="BT7:BT37" si="18">IF(ISNUMBER($C7),COUNTIFS($L7:$BI7,BP$1,$L$4:$BI$4,2),"")</f>
        <v>0</v>
      </c>
      <c r="BU7" s="100">
        <f t="shared" ref="BU7:BU37" si="19">IF(ISNUMBER($C7),COUNTIFS($L7:$BI7,BQ$1,$L$4:$BI$4,2),"")</f>
        <v>0</v>
      </c>
      <c r="BV7" s="144">
        <f t="shared" si="9"/>
        <v>0</v>
      </c>
      <c r="BW7" s="138" t="str">
        <f t="shared" ref="BW7:BW37" si="20">IFERROR(AVERAGE(L7:BI7),"")</f>
        <v/>
      </c>
      <c r="BX7" s="139" t="str">
        <f t="shared" ref="BX7:BX38" si="21">IFERROR(AVERAGEIF($L$4:$BI$4,1,$L7:$BI7),"")</f>
        <v/>
      </c>
      <c r="BY7" s="279" t="str">
        <f t="shared" ref="BY7:BY38" si="22">IFERROR(AVERAGEIF($L$4:$BI$4,2,$L7:$BI7),"")</f>
        <v/>
      </c>
      <c r="BZ7" s="140"/>
      <c r="CA7" s="141"/>
      <c r="CB7" s="142" t="str">
        <f t="shared" ref="CB7:CB38" si="23">IFERROR(AVERAGE(BZ7,CA7),"")</f>
        <v/>
      </c>
      <c r="CC7" s="4"/>
      <c r="CD7" s="4">
        <f t="shared" ref="CD7:CD37" si="24">C7</f>
        <v>2</v>
      </c>
      <c r="CE7" s="4">
        <f t="shared" ref="CE7:CE37" si="25">IF(ISNUMBER(C7),SUM(BJ7:BK7),"")</f>
        <v>0</v>
      </c>
      <c r="CF7" s="4">
        <f t="shared" ref="CF7:CF37" si="26">IF(CE7="","",_xlfn.RANK.EQ(CE7,$CE$6:$CE$37,0)+COUNTIFS($CE$6:$CE$37,CE7,$BJ$6:$BJ$37,"&gt;"&amp;BJ7))</f>
        <v>1</v>
      </c>
      <c r="CG7" s="4">
        <f t="shared" ca="1" si="10"/>
        <v>2</v>
      </c>
      <c r="CH7" s="159">
        <v>2</v>
      </c>
      <c r="CI7" s="157">
        <f t="shared" si="11"/>
        <v>1</v>
      </c>
      <c r="CJ7" s="157">
        <f t="shared" ca="1" si="12"/>
        <v>2</v>
      </c>
      <c r="CK7" s="157" t="str">
        <f t="shared" ca="1" si="12"/>
        <v>したいこと</v>
      </c>
      <c r="CL7" s="158" t="str">
        <f t="shared" ca="1" si="12"/>
        <v>　グループ活動のとき、自分がリーダーをしたいと言って、ＡさんとＢさんがもめている。</v>
      </c>
      <c r="CM7" s="157">
        <f t="shared" ca="1" si="12"/>
        <v>0</v>
      </c>
      <c r="CN7" s="157">
        <f t="shared" ca="1" si="12"/>
        <v>0</v>
      </c>
      <c r="CO7" s="157">
        <f t="shared" ca="1" si="12"/>
        <v>0</v>
      </c>
      <c r="CP7" s="157">
        <f t="shared" ca="1" si="12"/>
        <v>0</v>
      </c>
      <c r="CQ7" s="244" t="str">
        <f t="shared" ref="CQ7:CT37" ca="1" si="27">IFERROR(CM7/SUM($CM7:$CP7),"")</f>
        <v/>
      </c>
      <c r="CR7" s="244" t="str">
        <f t="shared" ca="1" si="13"/>
        <v/>
      </c>
      <c r="CS7" s="244" t="str">
        <f t="shared" ca="1" si="13"/>
        <v/>
      </c>
      <c r="CT7" s="244" t="str">
        <f t="shared" ca="1" si="13"/>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6">
        <v>1</v>
      </c>
      <c r="B8" s="127" t="s">
        <v>16</v>
      </c>
      <c r="C8" s="128">
        <v>3</v>
      </c>
      <c r="D8" s="332" t="s">
        <v>73</v>
      </c>
      <c r="E8" s="333"/>
      <c r="F8" s="333"/>
      <c r="G8" s="333"/>
      <c r="H8" s="333"/>
      <c r="I8" s="333"/>
      <c r="J8" s="333"/>
      <c r="K8" s="334"/>
      <c r="L8" s="137"/>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4"/>
        <v>0</v>
      </c>
      <c r="BK8" s="79">
        <f t="shared" si="6"/>
        <v>0</v>
      </c>
      <c r="BL8" s="79">
        <f t="shared" si="6"/>
        <v>0</v>
      </c>
      <c r="BM8" s="80">
        <f t="shared" si="6"/>
        <v>0</v>
      </c>
      <c r="BN8" s="81">
        <f t="shared" si="15"/>
        <v>0</v>
      </c>
      <c r="BO8" s="82">
        <f t="shared" si="7"/>
        <v>0</v>
      </c>
      <c r="BP8" s="82">
        <f t="shared" si="7"/>
        <v>0</v>
      </c>
      <c r="BQ8" s="83">
        <f t="shared" si="7"/>
        <v>0</v>
      </c>
      <c r="BR8" s="98">
        <f t="shared" si="16"/>
        <v>0</v>
      </c>
      <c r="BS8" s="99">
        <f t="shared" si="17"/>
        <v>0</v>
      </c>
      <c r="BT8" s="99">
        <f t="shared" si="18"/>
        <v>0</v>
      </c>
      <c r="BU8" s="100">
        <f t="shared" si="19"/>
        <v>0</v>
      </c>
      <c r="BV8" s="144">
        <f t="shared" si="9"/>
        <v>0</v>
      </c>
      <c r="BW8" s="138" t="str">
        <f t="shared" si="20"/>
        <v/>
      </c>
      <c r="BX8" s="139" t="str">
        <f t="shared" si="21"/>
        <v/>
      </c>
      <c r="BY8" s="279" t="str">
        <f t="shared" si="22"/>
        <v/>
      </c>
      <c r="BZ8" s="140"/>
      <c r="CA8" s="141"/>
      <c r="CB8" s="142" t="str">
        <f t="shared" si="23"/>
        <v/>
      </c>
      <c r="CC8" s="4"/>
      <c r="CD8" s="4">
        <f t="shared" si="24"/>
        <v>3</v>
      </c>
      <c r="CE8" s="4">
        <f t="shared" si="25"/>
        <v>0</v>
      </c>
      <c r="CF8" s="4">
        <f t="shared" si="26"/>
        <v>1</v>
      </c>
      <c r="CG8" s="4">
        <f t="shared" ca="1" si="10"/>
        <v>3</v>
      </c>
      <c r="CH8" s="159">
        <v>3</v>
      </c>
      <c r="CI8" s="157">
        <f t="shared" si="11"/>
        <v>1</v>
      </c>
      <c r="CJ8" s="157">
        <f t="shared" ca="1" si="12"/>
        <v>3</v>
      </c>
      <c r="CK8" s="157" t="str">
        <f t="shared" ca="1" si="12"/>
        <v>したいこと</v>
      </c>
      <c r="CL8" s="158" t="str">
        <f t="shared" ca="1" si="12"/>
        <v>　掃除中、ＡさんがトイレットペーパーをＢさんより先に取りに行ったことでもめている。</v>
      </c>
      <c r="CM8" s="157">
        <f t="shared" ca="1" si="12"/>
        <v>0</v>
      </c>
      <c r="CN8" s="157">
        <f t="shared" ca="1" si="12"/>
        <v>0</v>
      </c>
      <c r="CO8" s="157">
        <f t="shared" ca="1" si="12"/>
        <v>0</v>
      </c>
      <c r="CP8" s="157">
        <f t="shared" ca="1" si="12"/>
        <v>0</v>
      </c>
      <c r="CQ8" s="244" t="str">
        <f t="shared" ca="1" si="27"/>
        <v/>
      </c>
      <c r="CR8" s="244" t="str">
        <f t="shared" ca="1" si="13"/>
        <v/>
      </c>
      <c r="CS8" s="244" t="str">
        <f t="shared" ca="1" si="13"/>
        <v/>
      </c>
      <c r="CT8" s="244" t="str">
        <f t="shared" ca="1" si="13"/>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6">
        <v>1</v>
      </c>
      <c r="B9" s="127" t="s">
        <v>16</v>
      </c>
      <c r="C9" s="128">
        <v>4</v>
      </c>
      <c r="D9" s="332" t="s">
        <v>58</v>
      </c>
      <c r="E9" s="333"/>
      <c r="F9" s="333"/>
      <c r="G9" s="333"/>
      <c r="H9" s="333"/>
      <c r="I9" s="333"/>
      <c r="J9" s="333"/>
      <c r="K9" s="334"/>
      <c r="L9" s="137"/>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4"/>
        <v>0</v>
      </c>
      <c r="BK9" s="79">
        <f t="shared" si="6"/>
        <v>0</v>
      </c>
      <c r="BL9" s="79">
        <f t="shared" si="6"/>
        <v>0</v>
      </c>
      <c r="BM9" s="80">
        <f t="shared" si="6"/>
        <v>0</v>
      </c>
      <c r="BN9" s="81">
        <f t="shared" si="15"/>
        <v>0</v>
      </c>
      <c r="BO9" s="82">
        <f t="shared" si="7"/>
        <v>0</v>
      </c>
      <c r="BP9" s="82">
        <f t="shared" si="7"/>
        <v>0</v>
      </c>
      <c r="BQ9" s="83">
        <f t="shared" si="7"/>
        <v>0</v>
      </c>
      <c r="BR9" s="98">
        <f t="shared" si="16"/>
        <v>0</v>
      </c>
      <c r="BS9" s="99">
        <f t="shared" si="17"/>
        <v>0</v>
      </c>
      <c r="BT9" s="99">
        <f t="shared" si="18"/>
        <v>0</v>
      </c>
      <c r="BU9" s="100">
        <f t="shared" si="19"/>
        <v>0</v>
      </c>
      <c r="BV9" s="144">
        <f t="shared" si="9"/>
        <v>0</v>
      </c>
      <c r="BW9" s="138" t="str">
        <f t="shared" si="20"/>
        <v/>
      </c>
      <c r="BX9" s="139" t="str">
        <f t="shared" si="21"/>
        <v/>
      </c>
      <c r="BY9" s="279" t="str">
        <f t="shared" si="22"/>
        <v/>
      </c>
      <c r="BZ9" s="140"/>
      <c r="CA9" s="141"/>
      <c r="CB9" s="142" t="str">
        <f t="shared" si="23"/>
        <v/>
      </c>
      <c r="CC9" s="4"/>
      <c r="CD9" s="4">
        <f t="shared" si="24"/>
        <v>4</v>
      </c>
      <c r="CE9" s="4">
        <f t="shared" si="25"/>
        <v>0</v>
      </c>
      <c r="CF9" s="4">
        <f t="shared" si="26"/>
        <v>1</v>
      </c>
      <c r="CG9" s="4">
        <f t="shared" ca="1" si="10"/>
        <v>4</v>
      </c>
      <c r="CH9" s="159">
        <v>4</v>
      </c>
      <c r="CI9" s="157">
        <f t="shared" si="11"/>
        <v>1</v>
      </c>
      <c r="CJ9" s="157">
        <f t="shared" ca="1" si="12"/>
        <v>4</v>
      </c>
      <c r="CK9" s="157" t="str">
        <f t="shared" ca="1" si="12"/>
        <v>したいこと</v>
      </c>
      <c r="CL9" s="158" t="str">
        <f t="shared" ca="1" si="12"/>
        <v>　特別教室のかぎを自分が取りに行きたいと言って、ＡさんとＢさんがもめている。</v>
      </c>
      <c r="CM9" s="157">
        <f t="shared" ca="1" si="12"/>
        <v>0</v>
      </c>
      <c r="CN9" s="157">
        <f t="shared" ca="1" si="12"/>
        <v>0</v>
      </c>
      <c r="CO9" s="157">
        <f t="shared" ca="1" si="12"/>
        <v>0</v>
      </c>
      <c r="CP9" s="157">
        <f t="shared" ca="1" si="12"/>
        <v>0</v>
      </c>
      <c r="CQ9" s="244" t="str">
        <f t="shared" ca="1" si="27"/>
        <v/>
      </c>
      <c r="CR9" s="244" t="str">
        <f t="shared" ca="1" si="13"/>
        <v/>
      </c>
      <c r="CS9" s="244" t="str">
        <f t="shared" ca="1" si="13"/>
        <v/>
      </c>
      <c r="CT9" s="244" t="str">
        <f t="shared" ca="1" si="13"/>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6">
        <v>1</v>
      </c>
      <c r="B10" s="127" t="s">
        <v>16</v>
      </c>
      <c r="C10" s="128">
        <v>5</v>
      </c>
      <c r="D10" s="332" t="s">
        <v>44</v>
      </c>
      <c r="E10" s="333"/>
      <c r="F10" s="333"/>
      <c r="G10" s="333"/>
      <c r="H10" s="333"/>
      <c r="I10" s="333"/>
      <c r="J10" s="333"/>
      <c r="K10" s="334"/>
      <c r="L10" s="137"/>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4"/>
        <v>0</v>
      </c>
      <c r="BK10" s="79">
        <f t="shared" si="6"/>
        <v>0</v>
      </c>
      <c r="BL10" s="79">
        <f t="shared" si="6"/>
        <v>0</v>
      </c>
      <c r="BM10" s="80">
        <f t="shared" si="6"/>
        <v>0</v>
      </c>
      <c r="BN10" s="81">
        <f t="shared" si="15"/>
        <v>0</v>
      </c>
      <c r="BO10" s="82">
        <f t="shared" si="7"/>
        <v>0</v>
      </c>
      <c r="BP10" s="82">
        <f t="shared" si="7"/>
        <v>0</v>
      </c>
      <c r="BQ10" s="83">
        <f t="shared" si="7"/>
        <v>0</v>
      </c>
      <c r="BR10" s="98">
        <f t="shared" si="16"/>
        <v>0</v>
      </c>
      <c r="BS10" s="99">
        <f t="shared" si="17"/>
        <v>0</v>
      </c>
      <c r="BT10" s="99">
        <f t="shared" si="18"/>
        <v>0</v>
      </c>
      <c r="BU10" s="100">
        <f t="shared" si="19"/>
        <v>0</v>
      </c>
      <c r="BV10" s="144">
        <f t="shared" si="9"/>
        <v>0</v>
      </c>
      <c r="BW10" s="138" t="str">
        <f t="shared" si="20"/>
        <v/>
      </c>
      <c r="BX10" s="139" t="str">
        <f t="shared" si="21"/>
        <v/>
      </c>
      <c r="BY10" s="279" t="str">
        <f t="shared" si="22"/>
        <v/>
      </c>
      <c r="BZ10" s="140"/>
      <c r="CA10" s="141"/>
      <c r="CB10" s="142" t="str">
        <f t="shared" si="23"/>
        <v/>
      </c>
      <c r="CC10" s="4"/>
      <c r="CD10" s="4">
        <f t="shared" si="24"/>
        <v>5</v>
      </c>
      <c r="CE10" s="4">
        <f t="shared" si="25"/>
        <v>0</v>
      </c>
      <c r="CF10" s="4">
        <f t="shared" si="26"/>
        <v>1</v>
      </c>
      <c r="CG10" s="4">
        <f t="shared" ca="1" si="10"/>
        <v>5</v>
      </c>
      <c r="CH10" s="159">
        <v>5</v>
      </c>
      <c r="CI10" s="157">
        <f t="shared" si="11"/>
        <v>1</v>
      </c>
      <c r="CJ10" s="157">
        <f t="shared" ca="1" si="12"/>
        <v>5</v>
      </c>
      <c r="CK10" s="157" t="str">
        <f t="shared" ca="1" si="12"/>
        <v>したいこと</v>
      </c>
      <c r="CL10" s="158" t="str">
        <f t="shared" ca="1" si="12"/>
        <v>　列に並ぶとき、自分が先だと言って、ＡさんとＢさんがもめている。</v>
      </c>
      <c r="CM10" s="157">
        <f t="shared" ca="1" si="12"/>
        <v>0</v>
      </c>
      <c r="CN10" s="157">
        <f t="shared" ca="1" si="12"/>
        <v>0</v>
      </c>
      <c r="CO10" s="157">
        <f t="shared" ca="1" si="12"/>
        <v>0</v>
      </c>
      <c r="CP10" s="157">
        <f t="shared" ca="1" si="12"/>
        <v>0</v>
      </c>
      <c r="CQ10" s="244" t="str">
        <f t="shared" ca="1" si="27"/>
        <v/>
      </c>
      <c r="CR10" s="244" t="str">
        <f t="shared" ca="1" si="13"/>
        <v/>
      </c>
      <c r="CS10" s="244" t="str">
        <f t="shared" ca="1" si="13"/>
        <v/>
      </c>
      <c r="CT10" s="244" t="str">
        <f t="shared" ca="1" si="13"/>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9">
        <v>2</v>
      </c>
      <c r="B11" s="127" t="s">
        <v>17</v>
      </c>
      <c r="C11" s="130">
        <v>6</v>
      </c>
      <c r="D11" s="332" t="s">
        <v>59</v>
      </c>
      <c r="E11" s="333"/>
      <c r="F11" s="333"/>
      <c r="G11" s="333"/>
      <c r="H11" s="333"/>
      <c r="I11" s="333"/>
      <c r="J11" s="333"/>
      <c r="K11" s="334"/>
      <c r="L11" s="137"/>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4"/>
        <v>0</v>
      </c>
      <c r="BK11" s="79">
        <f t="shared" si="6"/>
        <v>0</v>
      </c>
      <c r="BL11" s="79">
        <f t="shared" si="6"/>
        <v>0</v>
      </c>
      <c r="BM11" s="80">
        <f t="shared" si="6"/>
        <v>0</v>
      </c>
      <c r="BN11" s="81">
        <f t="shared" si="15"/>
        <v>0</v>
      </c>
      <c r="BO11" s="82">
        <f t="shared" si="7"/>
        <v>0</v>
      </c>
      <c r="BP11" s="82">
        <f t="shared" si="7"/>
        <v>0</v>
      </c>
      <c r="BQ11" s="83">
        <f t="shared" si="7"/>
        <v>0</v>
      </c>
      <c r="BR11" s="98">
        <f t="shared" si="16"/>
        <v>0</v>
      </c>
      <c r="BS11" s="99">
        <f t="shared" si="17"/>
        <v>0</v>
      </c>
      <c r="BT11" s="99">
        <f t="shared" si="18"/>
        <v>0</v>
      </c>
      <c r="BU11" s="100">
        <f t="shared" si="19"/>
        <v>0</v>
      </c>
      <c r="BV11" s="144">
        <f t="shared" si="9"/>
        <v>0</v>
      </c>
      <c r="BW11" s="138" t="str">
        <f t="shared" si="20"/>
        <v/>
      </c>
      <c r="BX11" s="139" t="str">
        <f t="shared" si="21"/>
        <v/>
      </c>
      <c r="BY11" s="279" t="str">
        <f t="shared" si="22"/>
        <v/>
      </c>
      <c r="BZ11" s="140"/>
      <c r="CA11" s="141"/>
      <c r="CB11" s="142" t="str">
        <f t="shared" si="23"/>
        <v/>
      </c>
      <c r="CC11" s="4"/>
      <c r="CD11" s="4">
        <f t="shared" si="24"/>
        <v>6</v>
      </c>
      <c r="CE11" s="4">
        <f t="shared" si="25"/>
        <v>0</v>
      </c>
      <c r="CF11" s="4">
        <f t="shared" si="26"/>
        <v>1</v>
      </c>
      <c r="CG11" s="4">
        <f t="shared" ca="1" si="10"/>
        <v>6</v>
      </c>
      <c r="CH11" s="159">
        <v>6</v>
      </c>
      <c r="CI11" s="157">
        <f t="shared" si="11"/>
        <v>1</v>
      </c>
      <c r="CJ11" s="157">
        <f t="shared" ca="1" si="12"/>
        <v>6</v>
      </c>
      <c r="CK11" s="157" t="str">
        <f t="shared" ca="1" si="12"/>
        <v>したくないこと</v>
      </c>
      <c r="CL11" s="158" t="str">
        <f t="shared" ca="1" si="12"/>
        <v>　ボール遊びをした後、ＡさんもＢさんもボールを片付けたくなくてもめている。</v>
      </c>
      <c r="CM11" s="157">
        <f t="shared" ca="1" si="12"/>
        <v>0</v>
      </c>
      <c r="CN11" s="157">
        <f t="shared" ca="1" si="12"/>
        <v>0</v>
      </c>
      <c r="CO11" s="157">
        <f t="shared" ca="1" si="12"/>
        <v>0</v>
      </c>
      <c r="CP11" s="157">
        <f t="shared" ca="1" si="12"/>
        <v>0</v>
      </c>
      <c r="CQ11" s="244" t="str">
        <f t="shared" ca="1" si="27"/>
        <v/>
      </c>
      <c r="CR11" s="244" t="str">
        <f t="shared" ca="1" si="13"/>
        <v/>
      </c>
      <c r="CS11" s="244" t="str">
        <f t="shared" ca="1" si="13"/>
        <v/>
      </c>
      <c r="CT11" s="244" t="str">
        <f t="shared" ca="1" si="13"/>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6">
        <v>2</v>
      </c>
      <c r="B12" s="127" t="s">
        <v>17</v>
      </c>
      <c r="C12" s="130">
        <v>7</v>
      </c>
      <c r="D12" s="332" t="s">
        <v>67</v>
      </c>
      <c r="E12" s="333"/>
      <c r="F12" s="333"/>
      <c r="G12" s="333"/>
      <c r="H12" s="333"/>
      <c r="I12" s="333"/>
      <c r="J12" s="333"/>
      <c r="K12" s="334"/>
      <c r="L12" s="137"/>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4"/>
        <v>0</v>
      </c>
      <c r="BK12" s="79">
        <f t="shared" si="6"/>
        <v>0</v>
      </c>
      <c r="BL12" s="79">
        <f t="shared" si="6"/>
        <v>0</v>
      </c>
      <c r="BM12" s="80">
        <f t="shared" si="6"/>
        <v>0</v>
      </c>
      <c r="BN12" s="81">
        <f t="shared" si="15"/>
        <v>0</v>
      </c>
      <c r="BO12" s="82">
        <f t="shared" si="7"/>
        <v>0</v>
      </c>
      <c r="BP12" s="82">
        <f t="shared" si="7"/>
        <v>0</v>
      </c>
      <c r="BQ12" s="83">
        <f t="shared" si="7"/>
        <v>0</v>
      </c>
      <c r="BR12" s="98">
        <f t="shared" si="16"/>
        <v>0</v>
      </c>
      <c r="BS12" s="99">
        <f t="shared" si="17"/>
        <v>0</v>
      </c>
      <c r="BT12" s="99">
        <f t="shared" si="18"/>
        <v>0</v>
      </c>
      <c r="BU12" s="100">
        <f t="shared" si="19"/>
        <v>0</v>
      </c>
      <c r="BV12" s="144">
        <f t="shared" si="9"/>
        <v>0</v>
      </c>
      <c r="BW12" s="138" t="str">
        <f t="shared" si="20"/>
        <v/>
      </c>
      <c r="BX12" s="139" t="str">
        <f t="shared" si="21"/>
        <v/>
      </c>
      <c r="BY12" s="279" t="str">
        <f t="shared" si="22"/>
        <v/>
      </c>
      <c r="BZ12" s="140"/>
      <c r="CA12" s="141"/>
      <c r="CB12" s="142" t="str">
        <f t="shared" si="23"/>
        <v/>
      </c>
      <c r="CC12" s="4"/>
      <c r="CD12" s="4">
        <f t="shared" si="24"/>
        <v>7</v>
      </c>
      <c r="CE12" s="4">
        <f t="shared" si="25"/>
        <v>0</v>
      </c>
      <c r="CF12" s="4">
        <f t="shared" si="26"/>
        <v>1</v>
      </c>
      <c r="CG12" s="4">
        <f t="shared" ca="1" si="10"/>
        <v>7</v>
      </c>
      <c r="CH12" s="159">
        <v>7</v>
      </c>
      <c r="CI12" s="157">
        <f t="shared" si="11"/>
        <v>1</v>
      </c>
      <c r="CJ12" s="157">
        <f t="shared" ca="1" si="12"/>
        <v>7</v>
      </c>
      <c r="CK12" s="157" t="str">
        <f t="shared" ca="1" si="12"/>
        <v>したくないこと</v>
      </c>
      <c r="CL12" s="158" t="str">
        <f t="shared" ca="1" si="12"/>
        <v>　掃除のバケツをＡさんもＢさんも片付けたくなくてもめている。</v>
      </c>
      <c r="CM12" s="157">
        <f t="shared" ca="1" si="12"/>
        <v>0</v>
      </c>
      <c r="CN12" s="157">
        <f t="shared" ca="1" si="12"/>
        <v>0</v>
      </c>
      <c r="CO12" s="157">
        <f t="shared" ca="1" si="12"/>
        <v>0</v>
      </c>
      <c r="CP12" s="157">
        <f t="shared" ca="1" si="12"/>
        <v>0</v>
      </c>
      <c r="CQ12" s="244" t="str">
        <f t="shared" ca="1" si="27"/>
        <v/>
      </c>
      <c r="CR12" s="244" t="str">
        <f t="shared" ca="1" si="13"/>
        <v/>
      </c>
      <c r="CS12" s="244" t="str">
        <f t="shared" ca="1" si="13"/>
        <v/>
      </c>
      <c r="CT12" s="244" t="str">
        <f t="shared" ca="1" si="13"/>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6">
        <v>2</v>
      </c>
      <c r="B13" s="127" t="s">
        <v>17</v>
      </c>
      <c r="C13" s="130">
        <v>8</v>
      </c>
      <c r="D13" s="332" t="s">
        <v>72</v>
      </c>
      <c r="E13" s="333"/>
      <c r="F13" s="333"/>
      <c r="G13" s="333"/>
      <c r="H13" s="333"/>
      <c r="I13" s="333"/>
      <c r="J13" s="333"/>
      <c r="K13" s="334"/>
      <c r="L13" s="137"/>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4"/>
        <v>0</v>
      </c>
      <c r="BK13" s="79">
        <f t="shared" si="6"/>
        <v>0</v>
      </c>
      <c r="BL13" s="79">
        <f t="shared" si="6"/>
        <v>0</v>
      </c>
      <c r="BM13" s="80">
        <f t="shared" si="6"/>
        <v>0</v>
      </c>
      <c r="BN13" s="81">
        <f t="shared" si="15"/>
        <v>0</v>
      </c>
      <c r="BO13" s="82">
        <f t="shared" si="7"/>
        <v>0</v>
      </c>
      <c r="BP13" s="82">
        <f t="shared" si="7"/>
        <v>0</v>
      </c>
      <c r="BQ13" s="83">
        <f t="shared" si="7"/>
        <v>0</v>
      </c>
      <c r="BR13" s="98">
        <f t="shared" si="16"/>
        <v>0</v>
      </c>
      <c r="BS13" s="99">
        <f t="shared" si="17"/>
        <v>0</v>
      </c>
      <c r="BT13" s="99">
        <f t="shared" si="18"/>
        <v>0</v>
      </c>
      <c r="BU13" s="100">
        <f t="shared" si="19"/>
        <v>0</v>
      </c>
      <c r="BV13" s="144">
        <f t="shared" si="9"/>
        <v>0</v>
      </c>
      <c r="BW13" s="138" t="str">
        <f t="shared" si="20"/>
        <v/>
      </c>
      <c r="BX13" s="139" t="str">
        <f t="shared" si="21"/>
        <v/>
      </c>
      <c r="BY13" s="279" t="str">
        <f t="shared" si="22"/>
        <v/>
      </c>
      <c r="BZ13" s="140"/>
      <c r="CA13" s="141"/>
      <c r="CB13" s="142" t="str">
        <f t="shared" si="23"/>
        <v/>
      </c>
      <c r="CC13" s="4"/>
      <c r="CD13" s="4">
        <f t="shared" si="24"/>
        <v>8</v>
      </c>
      <c r="CE13" s="4">
        <f t="shared" si="25"/>
        <v>0</v>
      </c>
      <c r="CF13" s="4">
        <f t="shared" si="26"/>
        <v>1</v>
      </c>
      <c r="CG13" s="4">
        <f t="shared" ca="1" si="10"/>
        <v>8</v>
      </c>
      <c r="CH13" s="159">
        <v>8</v>
      </c>
      <c r="CI13" s="157">
        <f t="shared" si="11"/>
        <v>1</v>
      </c>
      <c r="CJ13" s="157">
        <f t="shared" ca="1" si="12"/>
        <v>8</v>
      </c>
      <c r="CK13" s="157" t="str">
        <f t="shared" ca="1" si="12"/>
        <v>したくないこと</v>
      </c>
      <c r="CL13" s="158" t="str">
        <f t="shared" ca="1" si="12"/>
        <v>　日直の仕事をＡさんもＢさんもしたくなくてもめている。</v>
      </c>
      <c r="CM13" s="157">
        <f t="shared" ca="1" si="12"/>
        <v>0</v>
      </c>
      <c r="CN13" s="157">
        <f t="shared" ca="1" si="12"/>
        <v>0</v>
      </c>
      <c r="CO13" s="157">
        <f t="shared" ca="1" si="12"/>
        <v>0</v>
      </c>
      <c r="CP13" s="157">
        <f t="shared" ca="1" si="12"/>
        <v>0</v>
      </c>
      <c r="CQ13" s="244" t="str">
        <f t="shared" ca="1" si="27"/>
        <v/>
      </c>
      <c r="CR13" s="244" t="str">
        <f t="shared" ca="1" si="13"/>
        <v/>
      </c>
      <c r="CS13" s="244" t="str">
        <f t="shared" ca="1" si="13"/>
        <v/>
      </c>
      <c r="CT13" s="244" t="str">
        <f t="shared" ca="1" si="13"/>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9">
        <v>3</v>
      </c>
      <c r="B14" s="127" t="s">
        <v>18</v>
      </c>
      <c r="C14" s="130">
        <v>9</v>
      </c>
      <c r="D14" s="332" t="s">
        <v>52</v>
      </c>
      <c r="E14" s="333"/>
      <c r="F14" s="333"/>
      <c r="G14" s="333"/>
      <c r="H14" s="333"/>
      <c r="I14" s="333"/>
      <c r="J14" s="333"/>
      <c r="K14" s="334"/>
      <c r="L14" s="137"/>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4"/>
        <v>0</v>
      </c>
      <c r="BK14" s="79">
        <f t="shared" si="6"/>
        <v>0</v>
      </c>
      <c r="BL14" s="79">
        <f t="shared" si="6"/>
        <v>0</v>
      </c>
      <c r="BM14" s="80">
        <f t="shared" si="6"/>
        <v>0</v>
      </c>
      <c r="BN14" s="81">
        <f t="shared" si="15"/>
        <v>0</v>
      </c>
      <c r="BO14" s="82">
        <f t="shared" si="7"/>
        <v>0</v>
      </c>
      <c r="BP14" s="82">
        <f t="shared" si="7"/>
        <v>0</v>
      </c>
      <c r="BQ14" s="83">
        <f t="shared" si="7"/>
        <v>0</v>
      </c>
      <c r="BR14" s="98">
        <f t="shared" si="16"/>
        <v>0</v>
      </c>
      <c r="BS14" s="99">
        <f t="shared" si="17"/>
        <v>0</v>
      </c>
      <c r="BT14" s="99">
        <f t="shared" si="18"/>
        <v>0</v>
      </c>
      <c r="BU14" s="100">
        <f t="shared" si="19"/>
        <v>0</v>
      </c>
      <c r="BV14" s="144">
        <f t="shared" si="9"/>
        <v>0</v>
      </c>
      <c r="BW14" s="138" t="str">
        <f t="shared" si="20"/>
        <v/>
      </c>
      <c r="BX14" s="139" t="str">
        <f t="shared" si="21"/>
        <v/>
      </c>
      <c r="BY14" s="279" t="str">
        <f t="shared" si="22"/>
        <v/>
      </c>
      <c r="BZ14" s="140"/>
      <c r="CA14" s="141"/>
      <c r="CB14" s="142" t="str">
        <f t="shared" si="23"/>
        <v/>
      </c>
      <c r="CC14" s="4"/>
      <c r="CD14" s="4">
        <f t="shared" si="24"/>
        <v>9</v>
      </c>
      <c r="CE14" s="4">
        <f t="shared" si="25"/>
        <v>0</v>
      </c>
      <c r="CF14" s="4">
        <f t="shared" si="26"/>
        <v>1</v>
      </c>
      <c r="CG14" s="4">
        <f t="shared" ca="1" si="10"/>
        <v>9</v>
      </c>
      <c r="CH14" s="159">
        <v>9</v>
      </c>
      <c r="CI14" s="157">
        <f t="shared" si="11"/>
        <v>1</v>
      </c>
      <c r="CJ14" s="157">
        <f t="shared" ca="1" si="12"/>
        <v>9</v>
      </c>
      <c r="CK14" s="157" t="str">
        <f t="shared" ca="1" si="12"/>
        <v>誤解・くいちがい</v>
      </c>
      <c r="CL14" s="158" t="str">
        <f t="shared" ca="1" si="12"/>
        <v>　Ａさんは友だちと話をしていただけなのに、ＢさんがＡさんに「私の悪口を言ってたでしょ」と言ってもめている。</v>
      </c>
      <c r="CM14" s="157">
        <f t="shared" ca="1" si="12"/>
        <v>0</v>
      </c>
      <c r="CN14" s="157">
        <f t="shared" ca="1" si="12"/>
        <v>0</v>
      </c>
      <c r="CO14" s="157">
        <f t="shared" ca="1" si="12"/>
        <v>0</v>
      </c>
      <c r="CP14" s="157">
        <f t="shared" ca="1" si="12"/>
        <v>0</v>
      </c>
      <c r="CQ14" s="244" t="str">
        <f t="shared" ca="1" si="27"/>
        <v/>
      </c>
      <c r="CR14" s="244" t="str">
        <f t="shared" ca="1" si="13"/>
        <v/>
      </c>
      <c r="CS14" s="244" t="str">
        <f t="shared" ca="1" si="13"/>
        <v/>
      </c>
      <c r="CT14" s="244" t="str">
        <f t="shared" ca="1" si="13"/>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6">
        <v>3</v>
      </c>
      <c r="B15" s="127" t="s">
        <v>18</v>
      </c>
      <c r="C15" s="130">
        <v>10</v>
      </c>
      <c r="D15" s="332" t="s">
        <v>69</v>
      </c>
      <c r="E15" s="333"/>
      <c r="F15" s="333"/>
      <c r="G15" s="333"/>
      <c r="H15" s="333"/>
      <c r="I15" s="333"/>
      <c r="J15" s="333"/>
      <c r="K15" s="334"/>
      <c r="L15" s="137"/>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4"/>
        <v>0</v>
      </c>
      <c r="BK15" s="79">
        <f t="shared" si="6"/>
        <v>0</v>
      </c>
      <c r="BL15" s="79">
        <f t="shared" si="6"/>
        <v>0</v>
      </c>
      <c r="BM15" s="80">
        <f t="shared" si="6"/>
        <v>0</v>
      </c>
      <c r="BN15" s="81">
        <f t="shared" si="15"/>
        <v>0</v>
      </c>
      <c r="BO15" s="82">
        <f t="shared" si="7"/>
        <v>0</v>
      </c>
      <c r="BP15" s="82">
        <f t="shared" si="7"/>
        <v>0</v>
      </c>
      <c r="BQ15" s="83">
        <f t="shared" si="7"/>
        <v>0</v>
      </c>
      <c r="BR15" s="98">
        <f t="shared" si="16"/>
        <v>0</v>
      </c>
      <c r="BS15" s="99">
        <f t="shared" si="17"/>
        <v>0</v>
      </c>
      <c r="BT15" s="99">
        <f t="shared" si="18"/>
        <v>0</v>
      </c>
      <c r="BU15" s="100">
        <f t="shared" si="19"/>
        <v>0</v>
      </c>
      <c r="BV15" s="144">
        <f t="shared" si="9"/>
        <v>0</v>
      </c>
      <c r="BW15" s="138" t="str">
        <f t="shared" si="20"/>
        <v/>
      </c>
      <c r="BX15" s="139" t="str">
        <f t="shared" si="21"/>
        <v/>
      </c>
      <c r="BY15" s="279" t="str">
        <f t="shared" si="22"/>
        <v/>
      </c>
      <c r="BZ15" s="140"/>
      <c r="CA15" s="141"/>
      <c r="CB15" s="142" t="str">
        <f t="shared" si="23"/>
        <v/>
      </c>
      <c r="CC15" s="4"/>
      <c r="CD15" s="4">
        <f t="shared" si="24"/>
        <v>10</v>
      </c>
      <c r="CE15" s="4">
        <f t="shared" si="25"/>
        <v>0</v>
      </c>
      <c r="CF15" s="4">
        <f t="shared" si="26"/>
        <v>1</v>
      </c>
      <c r="CG15" s="4">
        <f t="shared" ca="1" si="10"/>
        <v>10</v>
      </c>
      <c r="CH15" s="159">
        <v>10</v>
      </c>
      <c r="CI15" s="157">
        <f t="shared" si="11"/>
        <v>1</v>
      </c>
      <c r="CJ15" s="157">
        <f t="shared" ca="1" si="12"/>
        <v>10</v>
      </c>
      <c r="CK15" s="157" t="str">
        <f t="shared" ca="1" si="12"/>
        <v>誤解・くいちがい</v>
      </c>
      <c r="CL15" s="158" t="str">
        <f t="shared" ca="1" si="12"/>
        <v>　ＡさんがＢさんの牛乳を配り忘れたとき、Ｂさんが「わざと配らなかった」と言ってもめている。</v>
      </c>
      <c r="CM15" s="157">
        <f t="shared" ca="1" si="12"/>
        <v>0</v>
      </c>
      <c r="CN15" s="157">
        <f t="shared" ca="1" si="12"/>
        <v>0</v>
      </c>
      <c r="CO15" s="157">
        <f t="shared" ca="1" si="12"/>
        <v>0</v>
      </c>
      <c r="CP15" s="157">
        <f t="shared" ca="1" si="12"/>
        <v>0</v>
      </c>
      <c r="CQ15" s="244" t="str">
        <f t="shared" ca="1" si="27"/>
        <v/>
      </c>
      <c r="CR15" s="244" t="str">
        <f t="shared" ca="1" si="13"/>
        <v/>
      </c>
      <c r="CS15" s="244" t="str">
        <f t="shared" ca="1" si="13"/>
        <v/>
      </c>
      <c r="CT15" s="244" t="str">
        <f t="shared" ca="1" si="13"/>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6">
        <v>3</v>
      </c>
      <c r="B16" s="127" t="s">
        <v>18</v>
      </c>
      <c r="C16" s="130">
        <v>11</v>
      </c>
      <c r="D16" s="332" t="s">
        <v>46</v>
      </c>
      <c r="E16" s="333"/>
      <c r="F16" s="333"/>
      <c r="G16" s="333"/>
      <c r="H16" s="333"/>
      <c r="I16" s="333"/>
      <c r="J16" s="333"/>
      <c r="K16" s="334"/>
      <c r="L16" s="137"/>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4"/>
        <v>0</v>
      </c>
      <c r="BK16" s="79">
        <f t="shared" si="6"/>
        <v>0</v>
      </c>
      <c r="BL16" s="79">
        <f t="shared" si="6"/>
        <v>0</v>
      </c>
      <c r="BM16" s="80">
        <f t="shared" si="6"/>
        <v>0</v>
      </c>
      <c r="BN16" s="81">
        <f t="shared" si="15"/>
        <v>0</v>
      </c>
      <c r="BO16" s="82">
        <f t="shared" si="7"/>
        <v>0</v>
      </c>
      <c r="BP16" s="82">
        <f t="shared" si="7"/>
        <v>0</v>
      </c>
      <c r="BQ16" s="83">
        <f t="shared" si="7"/>
        <v>0</v>
      </c>
      <c r="BR16" s="98">
        <f t="shared" si="16"/>
        <v>0</v>
      </c>
      <c r="BS16" s="99">
        <f t="shared" si="17"/>
        <v>0</v>
      </c>
      <c r="BT16" s="99">
        <f t="shared" si="18"/>
        <v>0</v>
      </c>
      <c r="BU16" s="100">
        <f t="shared" si="19"/>
        <v>0</v>
      </c>
      <c r="BV16" s="144">
        <f t="shared" si="9"/>
        <v>0</v>
      </c>
      <c r="BW16" s="138" t="str">
        <f t="shared" si="20"/>
        <v/>
      </c>
      <c r="BX16" s="139" t="str">
        <f t="shared" si="21"/>
        <v/>
      </c>
      <c r="BY16" s="279" t="str">
        <f t="shared" si="22"/>
        <v/>
      </c>
      <c r="BZ16" s="140"/>
      <c r="CA16" s="141"/>
      <c r="CB16" s="142" t="str">
        <f t="shared" si="23"/>
        <v/>
      </c>
      <c r="CC16" s="4"/>
      <c r="CD16" s="4">
        <f t="shared" si="24"/>
        <v>11</v>
      </c>
      <c r="CE16" s="4">
        <f t="shared" si="25"/>
        <v>0</v>
      </c>
      <c r="CF16" s="4">
        <f t="shared" si="26"/>
        <v>1</v>
      </c>
      <c r="CG16" s="4">
        <f t="shared" ca="1" si="10"/>
        <v>11</v>
      </c>
      <c r="CH16" s="159">
        <v>11</v>
      </c>
      <c r="CI16" s="157">
        <f t="shared" si="11"/>
        <v>1</v>
      </c>
      <c r="CJ16" s="157">
        <f t="shared" ref="CJ16:CP25" ca="1" si="28">IFERROR(INDEX(INDIRECT(CJ$4),MATCH($CH16,強制順位,0),1),"")</f>
        <v>11</v>
      </c>
      <c r="CK16" s="157" t="str">
        <f t="shared" ca="1" si="28"/>
        <v>誤解・くいちがい</v>
      </c>
      <c r="CL16" s="158" t="str">
        <f t="shared" ca="1" si="28"/>
        <v>　ドッジボールで、ボールが当たったか当たっていないかで、ＡさんとＢさんがもめている。</v>
      </c>
      <c r="CM16" s="157">
        <f t="shared" ca="1" si="28"/>
        <v>0</v>
      </c>
      <c r="CN16" s="157">
        <f t="shared" ca="1" si="28"/>
        <v>0</v>
      </c>
      <c r="CO16" s="157">
        <f t="shared" ca="1" si="28"/>
        <v>0</v>
      </c>
      <c r="CP16" s="157">
        <f t="shared" ca="1" si="28"/>
        <v>0</v>
      </c>
      <c r="CQ16" s="244" t="str">
        <f t="shared" ca="1" si="27"/>
        <v/>
      </c>
      <c r="CR16" s="244" t="str">
        <f t="shared" ca="1" si="13"/>
        <v/>
      </c>
      <c r="CS16" s="244" t="str">
        <f t="shared" ca="1" si="13"/>
        <v/>
      </c>
      <c r="CT16" s="244" t="str">
        <f t="shared" ca="1" si="13"/>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6">
        <v>3</v>
      </c>
      <c r="B17" s="127" t="s">
        <v>18</v>
      </c>
      <c r="C17" s="130">
        <v>12</v>
      </c>
      <c r="D17" s="332" t="s">
        <v>49</v>
      </c>
      <c r="E17" s="333"/>
      <c r="F17" s="333"/>
      <c r="G17" s="333"/>
      <c r="H17" s="333"/>
      <c r="I17" s="333"/>
      <c r="J17" s="333"/>
      <c r="K17" s="334"/>
      <c r="L17" s="137"/>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4"/>
        <v>0</v>
      </c>
      <c r="BK17" s="79">
        <f t="shared" si="6"/>
        <v>0</v>
      </c>
      <c r="BL17" s="79">
        <f t="shared" si="6"/>
        <v>0</v>
      </c>
      <c r="BM17" s="80">
        <f t="shared" si="6"/>
        <v>0</v>
      </c>
      <c r="BN17" s="81">
        <f t="shared" si="15"/>
        <v>0</v>
      </c>
      <c r="BO17" s="82">
        <f t="shared" si="7"/>
        <v>0</v>
      </c>
      <c r="BP17" s="82">
        <f t="shared" si="7"/>
        <v>0</v>
      </c>
      <c r="BQ17" s="83">
        <f t="shared" si="7"/>
        <v>0</v>
      </c>
      <c r="BR17" s="98">
        <f t="shared" si="16"/>
        <v>0</v>
      </c>
      <c r="BS17" s="99">
        <f t="shared" si="17"/>
        <v>0</v>
      </c>
      <c r="BT17" s="99">
        <f t="shared" si="18"/>
        <v>0</v>
      </c>
      <c r="BU17" s="100">
        <f t="shared" si="19"/>
        <v>0</v>
      </c>
      <c r="BV17" s="144">
        <f t="shared" si="9"/>
        <v>0</v>
      </c>
      <c r="BW17" s="138" t="str">
        <f t="shared" si="20"/>
        <v/>
      </c>
      <c r="BX17" s="139" t="str">
        <f t="shared" si="21"/>
        <v/>
      </c>
      <c r="BY17" s="279" t="str">
        <f t="shared" si="22"/>
        <v/>
      </c>
      <c r="BZ17" s="140"/>
      <c r="CA17" s="141"/>
      <c r="CB17" s="142" t="str">
        <f t="shared" si="23"/>
        <v/>
      </c>
      <c r="CC17" s="4"/>
      <c r="CD17" s="4">
        <f t="shared" si="24"/>
        <v>12</v>
      </c>
      <c r="CE17" s="4">
        <f t="shared" si="25"/>
        <v>0</v>
      </c>
      <c r="CF17" s="4">
        <f t="shared" si="26"/>
        <v>1</v>
      </c>
      <c r="CG17" s="4">
        <f t="shared" ca="1" si="10"/>
        <v>12</v>
      </c>
      <c r="CH17" s="159">
        <v>12</v>
      </c>
      <c r="CI17" s="157">
        <f t="shared" si="11"/>
        <v>1</v>
      </c>
      <c r="CJ17" s="157">
        <f t="shared" ca="1" si="28"/>
        <v>12</v>
      </c>
      <c r="CK17" s="157" t="str">
        <f t="shared" ca="1" si="28"/>
        <v>誤解・くいちがい</v>
      </c>
      <c r="CL17" s="158" t="str">
        <f t="shared" ca="1" si="28"/>
        <v>　ろう下を走ったか、走っていないかで、ＡさんとＢさんがもめている。</v>
      </c>
      <c r="CM17" s="157">
        <f t="shared" ca="1" si="28"/>
        <v>0</v>
      </c>
      <c r="CN17" s="157">
        <f t="shared" ca="1" si="28"/>
        <v>0</v>
      </c>
      <c r="CO17" s="157">
        <f t="shared" ca="1" si="28"/>
        <v>0</v>
      </c>
      <c r="CP17" s="157">
        <f t="shared" ca="1" si="28"/>
        <v>0</v>
      </c>
      <c r="CQ17" s="244" t="str">
        <f t="shared" ca="1" si="27"/>
        <v/>
      </c>
      <c r="CR17" s="244" t="str">
        <f t="shared" ca="1" si="13"/>
        <v/>
      </c>
      <c r="CS17" s="244" t="str">
        <f t="shared" ca="1" si="13"/>
        <v/>
      </c>
      <c r="CT17" s="244" t="str">
        <f t="shared" ca="1" si="13"/>
        <v/>
      </c>
      <c r="JA17" s="5"/>
      <c r="JB17" s="4"/>
    </row>
    <row r="18" spans="1:262" s="1" customFormat="1" ht="39" customHeight="1">
      <c r="A18" s="126">
        <v>3</v>
      </c>
      <c r="B18" s="127" t="s">
        <v>18</v>
      </c>
      <c r="C18" s="130">
        <v>13</v>
      </c>
      <c r="D18" s="332" t="s">
        <v>55</v>
      </c>
      <c r="E18" s="333"/>
      <c r="F18" s="333"/>
      <c r="G18" s="333"/>
      <c r="H18" s="333"/>
      <c r="I18" s="333"/>
      <c r="J18" s="333"/>
      <c r="K18" s="334"/>
      <c r="L18" s="137"/>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4"/>
        <v>0</v>
      </c>
      <c r="BK18" s="79">
        <f t="shared" si="6"/>
        <v>0</v>
      </c>
      <c r="BL18" s="79">
        <f t="shared" si="6"/>
        <v>0</v>
      </c>
      <c r="BM18" s="80">
        <f t="shared" si="6"/>
        <v>0</v>
      </c>
      <c r="BN18" s="81">
        <f t="shared" si="15"/>
        <v>0</v>
      </c>
      <c r="BO18" s="82">
        <f t="shared" si="7"/>
        <v>0</v>
      </c>
      <c r="BP18" s="82">
        <f t="shared" si="7"/>
        <v>0</v>
      </c>
      <c r="BQ18" s="83">
        <f t="shared" si="7"/>
        <v>0</v>
      </c>
      <c r="BR18" s="98">
        <f t="shared" si="16"/>
        <v>0</v>
      </c>
      <c r="BS18" s="99">
        <f t="shared" si="17"/>
        <v>0</v>
      </c>
      <c r="BT18" s="99">
        <f t="shared" si="18"/>
        <v>0</v>
      </c>
      <c r="BU18" s="100">
        <f t="shared" si="19"/>
        <v>0</v>
      </c>
      <c r="BV18" s="144">
        <f t="shared" si="9"/>
        <v>0</v>
      </c>
      <c r="BW18" s="138" t="str">
        <f t="shared" si="20"/>
        <v/>
      </c>
      <c r="BX18" s="139" t="str">
        <f t="shared" si="21"/>
        <v/>
      </c>
      <c r="BY18" s="279" t="str">
        <f t="shared" si="22"/>
        <v/>
      </c>
      <c r="BZ18" s="140"/>
      <c r="CA18" s="141"/>
      <c r="CB18" s="142" t="str">
        <f t="shared" si="23"/>
        <v/>
      </c>
      <c r="CC18" s="4"/>
      <c r="CD18" s="4">
        <f t="shared" si="24"/>
        <v>13</v>
      </c>
      <c r="CE18" s="4">
        <f t="shared" si="25"/>
        <v>0</v>
      </c>
      <c r="CF18" s="4">
        <f t="shared" si="26"/>
        <v>1</v>
      </c>
      <c r="CG18" s="4">
        <f t="shared" ca="1" si="10"/>
        <v>13</v>
      </c>
      <c r="CH18" s="159">
        <v>13</v>
      </c>
      <c r="CI18" s="157">
        <f t="shared" si="11"/>
        <v>1</v>
      </c>
      <c r="CJ18" s="157">
        <f t="shared" ca="1" si="28"/>
        <v>13</v>
      </c>
      <c r="CK18" s="157" t="str">
        <f t="shared" ca="1" si="28"/>
        <v>誤解・くいちがい</v>
      </c>
      <c r="CL18" s="158" t="str">
        <f t="shared" ca="1" si="28"/>
        <v>　通りすがりに机にぶつかったとき、わざとぶつかったかわざとではなかったかで、ＡさんとＢさんがもめている。</v>
      </c>
      <c r="CM18" s="157">
        <f t="shared" ca="1" si="28"/>
        <v>0</v>
      </c>
      <c r="CN18" s="157">
        <f t="shared" ca="1" si="28"/>
        <v>0</v>
      </c>
      <c r="CO18" s="157">
        <f t="shared" ca="1" si="28"/>
        <v>0</v>
      </c>
      <c r="CP18" s="157">
        <f t="shared" ca="1" si="28"/>
        <v>0</v>
      </c>
      <c r="CQ18" s="244" t="str">
        <f t="shared" ca="1" si="27"/>
        <v/>
      </c>
      <c r="CR18" s="244" t="str">
        <f t="shared" ca="1" si="13"/>
        <v/>
      </c>
      <c r="CS18" s="244" t="str">
        <f t="shared" ca="1" si="13"/>
        <v/>
      </c>
      <c r="CT18" s="244" t="str">
        <f t="shared" ca="1" si="13"/>
        <v/>
      </c>
      <c r="JA18" s="5"/>
      <c r="JB18" s="4"/>
    </row>
    <row r="19" spans="1:262" s="1" customFormat="1" ht="39" customHeight="1">
      <c r="A19" s="126">
        <v>3</v>
      </c>
      <c r="B19" s="127" t="s">
        <v>18</v>
      </c>
      <c r="C19" s="130">
        <v>14</v>
      </c>
      <c r="D19" s="332" t="s">
        <v>53</v>
      </c>
      <c r="E19" s="333"/>
      <c r="F19" s="333"/>
      <c r="G19" s="333"/>
      <c r="H19" s="333"/>
      <c r="I19" s="333"/>
      <c r="J19" s="333"/>
      <c r="K19" s="334"/>
      <c r="L19" s="137"/>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4"/>
        <v>0</v>
      </c>
      <c r="BK19" s="79">
        <f t="shared" si="6"/>
        <v>0</v>
      </c>
      <c r="BL19" s="79">
        <f t="shared" si="6"/>
        <v>0</v>
      </c>
      <c r="BM19" s="80">
        <f t="shared" si="6"/>
        <v>0</v>
      </c>
      <c r="BN19" s="81">
        <f t="shared" si="15"/>
        <v>0</v>
      </c>
      <c r="BO19" s="82">
        <f t="shared" si="7"/>
        <v>0</v>
      </c>
      <c r="BP19" s="82">
        <f t="shared" si="7"/>
        <v>0</v>
      </c>
      <c r="BQ19" s="83">
        <f t="shared" si="7"/>
        <v>0</v>
      </c>
      <c r="BR19" s="98">
        <f t="shared" si="16"/>
        <v>0</v>
      </c>
      <c r="BS19" s="99">
        <f t="shared" si="17"/>
        <v>0</v>
      </c>
      <c r="BT19" s="99">
        <f t="shared" si="18"/>
        <v>0</v>
      </c>
      <c r="BU19" s="100">
        <f t="shared" si="19"/>
        <v>0</v>
      </c>
      <c r="BV19" s="144">
        <f t="shared" si="9"/>
        <v>0</v>
      </c>
      <c r="BW19" s="138" t="str">
        <f t="shared" si="20"/>
        <v/>
      </c>
      <c r="BX19" s="139" t="str">
        <f t="shared" si="21"/>
        <v/>
      </c>
      <c r="BY19" s="279" t="str">
        <f t="shared" si="22"/>
        <v/>
      </c>
      <c r="BZ19" s="140"/>
      <c r="CA19" s="141"/>
      <c r="CB19" s="142" t="str">
        <f t="shared" si="23"/>
        <v/>
      </c>
      <c r="CC19" s="4"/>
      <c r="CD19" s="4">
        <f t="shared" si="24"/>
        <v>14</v>
      </c>
      <c r="CE19" s="4">
        <f t="shared" si="25"/>
        <v>0</v>
      </c>
      <c r="CF19" s="4">
        <f t="shared" si="26"/>
        <v>1</v>
      </c>
      <c r="CG19" s="4">
        <f t="shared" ca="1" si="10"/>
        <v>14</v>
      </c>
      <c r="CH19" s="159">
        <v>14</v>
      </c>
      <c r="CI19" s="157">
        <f t="shared" si="11"/>
        <v>1</v>
      </c>
      <c r="CJ19" s="157">
        <f t="shared" ca="1" si="28"/>
        <v>14</v>
      </c>
      <c r="CK19" s="157" t="str">
        <f t="shared" ca="1" si="28"/>
        <v>誤解・くいちがい</v>
      </c>
      <c r="CL19" s="158" t="str">
        <f t="shared" ca="1" si="28"/>
        <v>　悪口を言ったか、言っていないかで、ＡさんとＢさんがもめている。</v>
      </c>
      <c r="CM19" s="157">
        <f t="shared" ca="1" si="28"/>
        <v>0</v>
      </c>
      <c r="CN19" s="157">
        <f t="shared" ca="1" si="28"/>
        <v>0</v>
      </c>
      <c r="CO19" s="157">
        <f t="shared" ca="1" si="28"/>
        <v>0</v>
      </c>
      <c r="CP19" s="157">
        <f t="shared" ca="1" si="28"/>
        <v>0</v>
      </c>
      <c r="CQ19" s="244" t="str">
        <f t="shared" ca="1" si="27"/>
        <v/>
      </c>
      <c r="CR19" s="244" t="str">
        <f t="shared" ca="1" si="13"/>
        <v/>
      </c>
      <c r="CS19" s="244" t="str">
        <f t="shared" ca="1" si="13"/>
        <v/>
      </c>
      <c r="CT19" s="244" t="str">
        <f t="shared" ca="1" si="13"/>
        <v/>
      </c>
      <c r="JA19" s="5"/>
      <c r="JB19" s="4"/>
    </row>
    <row r="20" spans="1:262" s="1" customFormat="1" ht="39" customHeight="1">
      <c r="A20" s="126">
        <v>3</v>
      </c>
      <c r="B20" s="127" t="s">
        <v>18</v>
      </c>
      <c r="C20" s="130">
        <v>15</v>
      </c>
      <c r="D20" s="332" t="s">
        <v>45</v>
      </c>
      <c r="E20" s="333"/>
      <c r="F20" s="333"/>
      <c r="G20" s="333"/>
      <c r="H20" s="333"/>
      <c r="I20" s="333"/>
      <c r="J20" s="333"/>
      <c r="K20" s="334"/>
      <c r="L20" s="137"/>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4"/>
        <v>0</v>
      </c>
      <c r="BK20" s="79">
        <f t="shared" si="6"/>
        <v>0</v>
      </c>
      <c r="BL20" s="79">
        <f t="shared" si="6"/>
        <v>0</v>
      </c>
      <c r="BM20" s="80">
        <f t="shared" si="6"/>
        <v>0</v>
      </c>
      <c r="BN20" s="81">
        <f t="shared" si="15"/>
        <v>0</v>
      </c>
      <c r="BO20" s="82">
        <f t="shared" si="7"/>
        <v>0</v>
      </c>
      <c r="BP20" s="82">
        <f t="shared" si="7"/>
        <v>0</v>
      </c>
      <c r="BQ20" s="83">
        <f t="shared" si="7"/>
        <v>0</v>
      </c>
      <c r="BR20" s="98">
        <f t="shared" si="16"/>
        <v>0</v>
      </c>
      <c r="BS20" s="99">
        <f t="shared" si="17"/>
        <v>0</v>
      </c>
      <c r="BT20" s="99">
        <f t="shared" si="18"/>
        <v>0</v>
      </c>
      <c r="BU20" s="100">
        <f t="shared" si="19"/>
        <v>0</v>
      </c>
      <c r="BV20" s="144">
        <f t="shared" si="9"/>
        <v>0</v>
      </c>
      <c r="BW20" s="138" t="str">
        <f t="shared" si="20"/>
        <v/>
      </c>
      <c r="BX20" s="139" t="str">
        <f t="shared" si="21"/>
        <v/>
      </c>
      <c r="BY20" s="279" t="str">
        <f t="shared" si="22"/>
        <v/>
      </c>
      <c r="BZ20" s="140"/>
      <c r="CA20" s="141"/>
      <c r="CB20" s="142" t="str">
        <f t="shared" si="23"/>
        <v/>
      </c>
      <c r="CD20" s="4">
        <f t="shared" si="24"/>
        <v>15</v>
      </c>
      <c r="CE20" s="4">
        <f t="shared" si="25"/>
        <v>0</v>
      </c>
      <c r="CF20" s="4">
        <f t="shared" si="26"/>
        <v>1</v>
      </c>
      <c r="CG20" s="4">
        <f t="shared" ca="1" si="10"/>
        <v>15</v>
      </c>
      <c r="CH20" s="159">
        <v>15</v>
      </c>
      <c r="CI20" s="157">
        <f t="shared" si="11"/>
        <v>1</v>
      </c>
      <c r="CJ20" s="157">
        <f t="shared" ca="1" si="28"/>
        <v>15</v>
      </c>
      <c r="CK20" s="157" t="str">
        <f t="shared" ca="1" si="28"/>
        <v>誤解・くいちがい</v>
      </c>
      <c r="CL20" s="158" t="str">
        <f t="shared" ca="1" si="28"/>
        <v>　サッカーやドッジボールで、ボールが線から出たか出ていないかで、ＡさんとＢさんがもめている。</v>
      </c>
      <c r="CM20" s="157">
        <f t="shared" ca="1" si="28"/>
        <v>0</v>
      </c>
      <c r="CN20" s="157">
        <f t="shared" ca="1" si="28"/>
        <v>0</v>
      </c>
      <c r="CO20" s="157">
        <f t="shared" ca="1" si="28"/>
        <v>0</v>
      </c>
      <c r="CP20" s="157">
        <f t="shared" ca="1" si="28"/>
        <v>0</v>
      </c>
      <c r="CQ20" s="244" t="str">
        <f t="shared" ca="1" si="27"/>
        <v/>
      </c>
      <c r="CR20" s="244" t="str">
        <f t="shared" ca="1" si="13"/>
        <v/>
      </c>
      <c r="CS20" s="244" t="str">
        <f t="shared" ca="1" si="13"/>
        <v/>
      </c>
      <c r="CT20" s="244" t="str">
        <f t="shared" ca="1" si="13"/>
        <v/>
      </c>
      <c r="JA20" s="5"/>
      <c r="JB20" s="4"/>
    </row>
    <row r="21" spans="1:262" s="1" customFormat="1" ht="39" customHeight="1">
      <c r="A21" s="126">
        <v>3</v>
      </c>
      <c r="B21" s="127" t="s">
        <v>18</v>
      </c>
      <c r="C21" s="130">
        <v>16</v>
      </c>
      <c r="D21" s="332" t="s">
        <v>63</v>
      </c>
      <c r="E21" s="333"/>
      <c r="F21" s="333"/>
      <c r="G21" s="333"/>
      <c r="H21" s="333"/>
      <c r="I21" s="333"/>
      <c r="J21" s="333"/>
      <c r="K21" s="334"/>
      <c r="L21" s="137"/>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4"/>
        <v>0</v>
      </c>
      <c r="BK21" s="79">
        <f t="shared" si="6"/>
        <v>0</v>
      </c>
      <c r="BL21" s="79">
        <f t="shared" si="6"/>
        <v>0</v>
      </c>
      <c r="BM21" s="80">
        <f t="shared" si="6"/>
        <v>0</v>
      </c>
      <c r="BN21" s="81">
        <f t="shared" si="15"/>
        <v>0</v>
      </c>
      <c r="BO21" s="82">
        <f t="shared" si="7"/>
        <v>0</v>
      </c>
      <c r="BP21" s="82">
        <f t="shared" si="7"/>
        <v>0</v>
      </c>
      <c r="BQ21" s="83">
        <f t="shared" si="7"/>
        <v>0</v>
      </c>
      <c r="BR21" s="98">
        <f t="shared" si="16"/>
        <v>0</v>
      </c>
      <c r="BS21" s="99">
        <f t="shared" si="17"/>
        <v>0</v>
      </c>
      <c r="BT21" s="99">
        <f t="shared" si="18"/>
        <v>0</v>
      </c>
      <c r="BU21" s="100">
        <f t="shared" si="19"/>
        <v>0</v>
      </c>
      <c r="BV21" s="144">
        <f t="shared" si="9"/>
        <v>0</v>
      </c>
      <c r="BW21" s="138" t="str">
        <f t="shared" si="20"/>
        <v/>
      </c>
      <c r="BX21" s="139" t="str">
        <f t="shared" si="21"/>
        <v/>
      </c>
      <c r="BY21" s="279" t="str">
        <f t="shared" si="22"/>
        <v/>
      </c>
      <c r="BZ21" s="140"/>
      <c r="CA21" s="141"/>
      <c r="CB21" s="142" t="str">
        <f t="shared" si="23"/>
        <v/>
      </c>
      <c r="CD21" s="4">
        <f t="shared" si="24"/>
        <v>16</v>
      </c>
      <c r="CE21" s="4">
        <f t="shared" si="25"/>
        <v>0</v>
      </c>
      <c r="CF21" s="4">
        <f t="shared" si="26"/>
        <v>1</v>
      </c>
      <c r="CG21" s="4">
        <f t="shared" ca="1" si="10"/>
        <v>16</v>
      </c>
      <c r="CH21" s="159">
        <v>16</v>
      </c>
      <c r="CI21" s="157">
        <f t="shared" si="11"/>
        <v>1</v>
      </c>
      <c r="CJ21" s="157">
        <f t="shared" ca="1" si="28"/>
        <v>16</v>
      </c>
      <c r="CK21" s="157" t="str">
        <f t="shared" ca="1" si="28"/>
        <v>誤解・くいちがい</v>
      </c>
      <c r="CL21" s="158" t="str">
        <f t="shared" ca="1" si="28"/>
        <v>　最初は、２人でふざけて遊んでいたがいつの間にか本気になって、ＡさんとＢさんがもめている。</v>
      </c>
      <c r="CM21" s="157">
        <f t="shared" ca="1" si="28"/>
        <v>0</v>
      </c>
      <c r="CN21" s="157">
        <f t="shared" ca="1" si="28"/>
        <v>0</v>
      </c>
      <c r="CO21" s="157">
        <f t="shared" ca="1" si="28"/>
        <v>0</v>
      </c>
      <c r="CP21" s="157">
        <f t="shared" ca="1" si="28"/>
        <v>0</v>
      </c>
      <c r="CQ21" s="244" t="str">
        <f t="shared" ca="1" si="27"/>
        <v/>
      </c>
      <c r="CR21" s="244" t="str">
        <f t="shared" ca="1" si="13"/>
        <v/>
      </c>
      <c r="CS21" s="244" t="str">
        <f t="shared" ca="1" si="13"/>
        <v/>
      </c>
      <c r="CT21" s="244" t="str">
        <f t="shared" ca="1" si="13"/>
        <v/>
      </c>
      <c r="JA21" s="5"/>
      <c r="JB21" s="4"/>
    </row>
    <row r="22" spans="1:262" s="1" customFormat="1" ht="39" customHeight="1">
      <c r="A22" s="129">
        <v>4</v>
      </c>
      <c r="B22" s="127" t="s">
        <v>19</v>
      </c>
      <c r="C22" s="130">
        <v>17</v>
      </c>
      <c r="D22" s="332" t="s">
        <v>43</v>
      </c>
      <c r="E22" s="333"/>
      <c r="F22" s="333"/>
      <c r="G22" s="333"/>
      <c r="H22" s="333"/>
      <c r="I22" s="333"/>
      <c r="J22" s="333"/>
      <c r="K22" s="334"/>
      <c r="L22" s="137"/>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4"/>
        <v>0</v>
      </c>
      <c r="BK22" s="79">
        <f t="shared" si="14"/>
        <v>0</v>
      </c>
      <c r="BL22" s="79">
        <f t="shared" si="14"/>
        <v>0</v>
      </c>
      <c r="BM22" s="80">
        <f t="shared" si="14"/>
        <v>0</v>
      </c>
      <c r="BN22" s="81">
        <f t="shared" si="15"/>
        <v>0</v>
      </c>
      <c r="BO22" s="82">
        <f t="shared" si="15"/>
        <v>0</v>
      </c>
      <c r="BP22" s="82">
        <f t="shared" si="15"/>
        <v>0</v>
      </c>
      <c r="BQ22" s="83">
        <f t="shared" si="15"/>
        <v>0</v>
      </c>
      <c r="BR22" s="98">
        <f t="shared" si="16"/>
        <v>0</v>
      </c>
      <c r="BS22" s="99">
        <f t="shared" si="17"/>
        <v>0</v>
      </c>
      <c r="BT22" s="99">
        <f t="shared" si="18"/>
        <v>0</v>
      </c>
      <c r="BU22" s="100">
        <f t="shared" si="19"/>
        <v>0</v>
      </c>
      <c r="BV22" s="144">
        <f t="shared" si="9"/>
        <v>0</v>
      </c>
      <c r="BW22" s="138" t="str">
        <f t="shared" si="20"/>
        <v/>
      </c>
      <c r="BX22" s="139" t="str">
        <f t="shared" si="21"/>
        <v/>
      </c>
      <c r="BY22" s="279" t="str">
        <f t="shared" si="22"/>
        <v/>
      </c>
      <c r="BZ22" s="140"/>
      <c r="CA22" s="141"/>
      <c r="CB22" s="142" t="str">
        <f t="shared" si="23"/>
        <v/>
      </c>
      <c r="CD22" s="4">
        <f t="shared" si="24"/>
        <v>17</v>
      </c>
      <c r="CE22" s="4">
        <f t="shared" si="25"/>
        <v>0</v>
      </c>
      <c r="CF22" s="4">
        <f t="shared" si="26"/>
        <v>1</v>
      </c>
      <c r="CG22" s="4">
        <f t="shared" ca="1" si="10"/>
        <v>17</v>
      </c>
      <c r="CH22" s="159">
        <v>17</v>
      </c>
      <c r="CI22" s="157">
        <f t="shared" si="11"/>
        <v>1</v>
      </c>
      <c r="CJ22" s="157">
        <f t="shared" ca="1" si="28"/>
        <v>17</v>
      </c>
      <c r="CK22" s="157" t="str">
        <f t="shared" ca="1" si="28"/>
        <v>ルールやマナー</v>
      </c>
      <c r="CL22" s="158" t="str">
        <f t="shared" ca="1" si="28"/>
        <v>　遊んでいるとき、順番を守らないＡさんにＢさんが注意をしてもめている。</v>
      </c>
      <c r="CM22" s="157">
        <f t="shared" ca="1" si="28"/>
        <v>0</v>
      </c>
      <c r="CN22" s="157">
        <f t="shared" ca="1" si="28"/>
        <v>0</v>
      </c>
      <c r="CO22" s="157">
        <f t="shared" ca="1" si="28"/>
        <v>0</v>
      </c>
      <c r="CP22" s="157">
        <f t="shared" ca="1" si="28"/>
        <v>0</v>
      </c>
      <c r="CQ22" s="244" t="str">
        <f t="shared" ca="1" si="27"/>
        <v/>
      </c>
      <c r="CR22" s="244" t="str">
        <f t="shared" ca="1" si="27"/>
        <v/>
      </c>
      <c r="CS22" s="244" t="str">
        <f t="shared" ca="1" si="27"/>
        <v/>
      </c>
      <c r="CT22" s="244" t="str">
        <f t="shared" ca="1" si="27"/>
        <v/>
      </c>
      <c r="JA22" s="5"/>
      <c r="JB22" s="4"/>
    </row>
    <row r="23" spans="1:262" s="1" customFormat="1" ht="39" customHeight="1">
      <c r="A23" s="126">
        <v>4</v>
      </c>
      <c r="B23" s="127" t="s">
        <v>19</v>
      </c>
      <c r="C23" s="130">
        <v>18</v>
      </c>
      <c r="D23" s="332" t="s">
        <v>60</v>
      </c>
      <c r="E23" s="333"/>
      <c r="F23" s="333"/>
      <c r="G23" s="333"/>
      <c r="H23" s="333"/>
      <c r="I23" s="333"/>
      <c r="J23" s="333"/>
      <c r="K23" s="334"/>
      <c r="L23" s="137"/>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4"/>
        <v>0</v>
      </c>
      <c r="BK23" s="79">
        <f t="shared" si="14"/>
        <v>0</v>
      </c>
      <c r="BL23" s="79">
        <f t="shared" si="14"/>
        <v>0</v>
      </c>
      <c r="BM23" s="80">
        <f t="shared" si="14"/>
        <v>0</v>
      </c>
      <c r="BN23" s="81">
        <f t="shared" si="15"/>
        <v>0</v>
      </c>
      <c r="BO23" s="82">
        <f t="shared" si="15"/>
        <v>0</v>
      </c>
      <c r="BP23" s="82">
        <f t="shared" si="15"/>
        <v>0</v>
      </c>
      <c r="BQ23" s="83">
        <f t="shared" si="15"/>
        <v>0</v>
      </c>
      <c r="BR23" s="98">
        <f t="shared" si="16"/>
        <v>0</v>
      </c>
      <c r="BS23" s="99">
        <f t="shared" si="17"/>
        <v>0</v>
      </c>
      <c r="BT23" s="99">
        <f t="shared" si="18"/>
        <v>0</v>
      </c>
      <c r="BU23" s="100">
        <f t="shared" si="19"/>
        <v>0</v>
      </c>
      <c r="BV23" s="144">
        <f t="shared" si="9"/>
        <v>0</v>
      </c>
      <c r="BW23" s="138" t="str">
        <f t="shared" si="20"/>
        <v/>
      </c>
      <c r="BX23" s="139" t="str">
        <f t="shared" si="21"/>
        <v/>
      </c>
      <c r="BY23" s="279" t="str">
        <f t="shared" si="22"/>
        <v/>
      </c>
      <c r="BZ23" s="140"/>
      <c r="CA23" s="141"/>
      <c r="CB23" s="142" t="str">
        <f t="shared" si="23"/>
        <v/>
      </c>
      <c r="CD23" s="4">
        <f t="shared" si="24"/>
        <v>18</v>
      </c>
      <c r="CE23" s="4">
        <f t="shared" si="25"/>
        <v>0</v>
      </c>
      <c r="CF23" s="4">
        <f t="shared" si="26"/>
        <v>1</v>
      </c>
      <c r="CG23" s="4">
        <f t="shared" ca="1" si="10"/>
        <v>18</v>
      </c>
      <c r="CH23" s="159">
        <v>18</v>
      </c>
      <c r="CI23" s="157">
        <f t="shared" si="11"/>
        <v>1</v>
      </c>
      <c r="CJ23" s="157">
        <f t="shared" ca="1" si="28"/>
        <v>18</v>
      </c>
      <c r="CK23" s="157" t="str">
        <f t="shared" ca="1" si="28"/>
        <v>ルールやマナー</v>
      </c>
      <c r="CL23" s="158" t="str">
        <f t="shared" ca="1" si="28"/>
        <v>　掃除をしないＡさんに、Ｂさんが注意をしてもめている。</v>
      </c>
      <c r="CM23" s="157">
        <f t="shared" ca="1" si="28"/>
        <v>0</v>
      </c>
      <c r="CN23" s="157">
        <f t="shared" ca="1" si="28"/>
        <v>0</v>
      </c>
      <c r="CO23" s="157">
        <f t="shared" ca="1" si="28"/>
        <v>0</v>
      </c>
      <c r="CP23" s="157">
        <f t="shared" ca="1" si="28"/>
        <v>0</v>
      </c>
      <c r="CQ23" s="244" t="str">
        <f t="shared" ca="1" si="27"/>
        <v/>
      </c>
      <c r="CR23" s="244" t="str">
        <f t="shared" ca="1" si="27"/>
        <v/>
      </c>
      <c r="CS23" s="244" t="str">
        <f t="shared" ca="1" si="27"/>
        <v/>
      </c>
      <c r="CT23" s="244" t="str">
        <f t="shared" ca="1" si="27"/>
        <v/>
      </c>
      <c r="JA23" s="5"/>
      <c r="JB23" s="4"/>
    </row>
    <row r="24" spans="1:262" s="1" customFormat="1" ht="39" customHeight="1">
      <c r="A24" s="126">
        <v>4</v>
      </c>
      <c r="B24" s="127" t="s">
        <v>19</v>
      </c>
      <c r="C24" s="130">
        <v>19</v>
      </c>
      <c r="D24" s="332" t="s">
        <v>61</v>
      </c>
      <c r="E24" s="333"/>
      <c r="F24" s="333"/>
      <c r="G24" s="333"/>
      <c r="H24" s="333"/>
      <c r="I24" s="333"/>
      <c r="J24" s="333"/>
      <c r="K24" s="334"/>
      <c r="L24" s="137"/>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4"/>
        <v>0</v>
      </c>
      <c r="BK24" s="79">
        <f t="shared" si="14"/>
        <v>0</v>
      </c>
      <c r="BL24" s="79">
        <f t="shared" si="14"/>
        <v>0</v>
      </c>
      <c r="BM24" s="80">
        <f t="shared" si="14"/>
        <v>0</v>
      </c>
      <c r="BN24" s="81">
        <f t="shared" si="15"/>
        <v>0</v>
      </c>
      <c r="BO24" s="82">
        <f t="shared" si="15"/>
        <v>0</v>
      </c>
      <c r="BP24" s="82">
        <f t="shared" si="15"/>
        <v>0</v>
      </c>
      <c r="BQ24" s="83">
        <f t="shared" si="15"/>
        <v>0</v>
      </c>
      <c r="BR24" s="98">
        <f t="shared" si="16"/>
        <v>0</v>
      </c>
      <c r="BS24" s="99">
        <f t="shared" si="17"/>
        <v>0</v>
      </c>
      <c r="BT24" s="99">
        <f t="shared" si="18"/>
        <v>0</v>
      </c>
      <c r="BU24" s="100">
        <f t="shared" si="19"/>
        <v>0</v>
      </c>
      <c r="BV24" s="144">
        <f t="shared" si="9"/>
        <v>0</v>
      </c>
      <c r="BW24" s="138" t="str">
        <f t="shared" si="20"/>
        <v/>
      </c>
      <c r="BX24" s="139" t="str">
        <f t="shared" si="21"/>
        <v/>
      </c>
      <c r="BY24" s="279" t="str">
        <f t="shared" si="22"/>
        <v/>
      </c>
      <c r="BZ24" s="140"/>
      <c r="CA24" s="141"/>
      <c r="CB24" s="142" t="str">
        <f t="shared" si="23"/>
        <v/>
      </c>
      <c r="CD24" s="4">
        <f t="shared" si="24"/>
        <v>19</v>
      </c>
      <c r="CE24" s="4">
        <f t="shared" si="25"/>
        <v>0</v>
      </c>
      <c r="CF24" s="4">
        <f t="shared" si="26"/>
        <v>1</v>
      </c>
      <c r="CG24" s="4">
        <f t="shared" ca="1" si="10"/>
        <v>19</v>
      </c>
      <c r="CH24" s="159">
        <v>19</v>
      </c>
      <c r="CI24" s="157">
        <f t="shared" si="11"/>
        <v>1</v>
      </c>
      <c r="CJ24" s="157">
        <f t="shared" ca="1" si="28"/>
        <v>19</v>
      </c>
      <c r="CK24" s="157" t="str">
        <f t="shared" ca="1" si="28"/>
        <v>ルールやマナー</v>
      </c>
      <c r="CL24" s="158" t="str">
        <f t="shared" ca="1" si="28"/>
        <v>　みんなで遊ぶと決めた日に、いっしょに遊ばないＡさんにＢさんが注意をしてもめている。</v>
      </c>
      <c r="CM24" s="157">
        <f t="shared" ca="1" si="28"/>
        <v>0</v>
      </c>
      <c r="CN24" s="157">
        <f t="shared" ca="1" si="28"/>
        <v>0</v>
      </c>
      <c r="CO24" s="157">
        <f t="shared" ca="1" si="28"/>
        <v>0</v>
      </c>
      <c r="CP24" s="157">
        <f t="shared" ca="1" si="28"/>
        <v>0</v>
      </c>
      <c r="CQ24" s="244" t="str">
        <f t="shared" ca="1" si="27"/>
        <v/>
      </c>
      <c r="CR24" s="244" t="str">
        <f t="shared" ca="1" si="27"/>
        <v/>
      </c>
      <c r="CS24" s="244" t="str">
        <f t="shared" ca="1" si="27"/>
        <v/>
      </c>
      <c r="CT24" s="244" t="str">
        <f t="shared" ca="1" si="27"/>
        <v/>
      </c>
      <c r="JA24" s="5"/>
      <c r="JB24" s="4"/>
    </row>
    <row r="25" spans="1:262" s="1" customFormat="1" ht="39" customHeight="1">
      <c r="A25" s="126">
        <v>4</v>
      </c>
      <c r="B25" s="127" t="s">
        <v>19</v>
      </c>
      <c r="C25" s="130">
        <v>20</v>
      </c>
      <c r="D25" s="332" t="s">
        <v>54</v>
      </c>
      <c r="E25" s="333"/>
      <c r="F25" s="333"/>
      <c r="G25" s="333"/>
      <c r="H25" s="333"/>
      <c r="I25" s="333"/>
      <c r="J25" s="333"/>
      <c r="K25" s="334"/>
      <c r="L25" s="137"/>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4"/>
        <v>0</v>
      </c>
      <c r="BK25" s="79">
        <f t="shared" si="14"/>
        <v>0</v>
      </c>
      <c r="BL25" s="79">
        <f t="shared" si="14"/>
        <v>0</v>
      </c>
      <c r="BM25" s="80">
        <f t="shared" si="14"/>
        <v>0</v>
      </c>
      <c r="BN25" s="81">
        <f t="shared" si="15"/>
        <v>0</v>
      </c>
      <c r="BO25" s="82">
        <f t="shared" si="15"/>
        <v>0</v>
      </c>
      <c r="BP25" s="82">
        <f t="shared" si="15"/>
        <v>0</v>
      </c>
      <c r="BQ25" s="83">
        <f t="shared" si="15"/>
        <v>0</v>
      </c>
      <c r="BR25" s="98">
        <f t="shared" si="16"/>
        <v>0</v>
      </c>
      <c r="BS25" s="99">
        <f t="shared" si="17"/>
        <v>0</v>
      </c>
      <c r="BT25" s="99">
        <f t="shared" si="18"/>
        <v>0</v>
      </c>
      <c r="BU25" s="100">
        <f t="shared" si="19"/>
        <v>0</v>
      </c>
      <c r="BV25" s="144">
        <f t="shared" si="9"/>
        <v>0</v>
      </c>
      <c r="BW25" s="138" t="str">
        <f t="shared" si="20"/>
        <v/>
      </c>
      <c r="BX25" s="139" t="str">
        <f t="shared" si="21"/>
        <v/>
      </c>
      <c r="BY25" s="279" t="str">
        <f t="shared" si="22"/>
        <v/>
      </c>
      <c r="BZ25" s="140"/>
      <c r="CA25" s="141"/>
      <c r="CB25" s="142" t="str">
        <f t="shared" si="23"/>
        <v/>
      </c>
      <c r="CD25" s="4">
        <f t="shared" si="24"/>
        <v>20</v>
      </c>
      <c r="CE25" s="4">
        <f t="shared" si="25"/>
        <v>0</v>
      </c>
      <c r="CF25" s="4">
        <f t="shared" si="26"/>
        <v>1</v>
      </c>
      <c r="CG25" s="4">
        <f t="shared" ca="1" si="10"/>
        <v>20</v>
      </c>
      <c r="CH25" s="159">
        <v>20</v>
      </c>
      <c r="CI25" s="157">
        <f t="shared" si="11"/>
        <v>1</v>
      </c>
      <c r="CJ25" s="157">
        <f t="shared" ca="1" si="28"/>
        <v>20</v>
      </c>
      <c r="CK25" s="157" t="str">
        <f t="shared" ca="1" si="28"/>
        <v>ルールやマナー</v>
      </c>
      <c r="CL25" s="158" t="str">
        <f t="shared" ca="1" si="28"/>
        <v>　授業が始まっても本を読むのをやめないＡさんに、Ｂさんが注意をしてもめている。</v>
      </c>
      <c r="CM25" s="157">
        <f t="shared" ca="1" si="28"/>
        <v>0</v>
      </c>
      <c r="CN25" s="157">
        <f t="shared" ca="1" si="28"/>
        <v>0</v>
      </c>
      <c r="CO25" s="157">
        <f t="shared" ca="1" si="28"/>
        <v>0</v>
      </c>
      <c r="CP25" s="157">
        <f t="shared" ca="1" si="28"/>
        <v>0</v>
      </c>
      <c r="CQ25" s="244" t="str">
        <f t="shared" ca="1" si="27"/>
        <v/>
      </c>
      <c r="CR25" s="244" t="str">
        <f t="shared" ca="1" si="27"/>
        <v/>
      </c>
      <c r="CS25" s="244" t="str">
        <f t="shared" ca="1" si="27"/>
        <v/>
      </c>
      <c r="CT25" s="244" t="str">
        <f t="shared" ca="1" si="27"/>
        <v/>
      </c>
      <c r="JA25" s="5"/>
      <c r="JB25" s="4"/>
    </row>
    <row r="26" spans="1:262" s="1" customFormat="1" ht="39" customHeight="1">
      <c r="A26" s="126">
        <v>4</v>
      </c>
      <c r="B26" s="127" t="s">
        <v>19</v>
      </c>
      <c r="C26" s="130">
        <v>21</v>
      </c>
      <c r="D26" s="332" t="s">
        <v>68</v>
      </c>
      <c r="E26" s="333"/>
      <c r="F26" s="333"/>
      <c r="G26" s="333"/>
      <c r="H26" s="333"/>
      <c r="I26" s="333"/>
      <c r="J26" s="333"/>
      <c r="K26" s="334"/>
      <c r="L26" s="137"/>
      <c r="M26" s="7"/>
      <c r="N26" s="7"/>
      <c r="O26" s="7"/>
      <c r="P26" s="7"/>
      <c r="Q26" s="7"/>
      <c r="R26" s="7"/>
      <c r="S26" s="7"/>
      <c r="T26" s="7"/>
      <c r="U26" s="7"/>
      <c r="V26" s="7"/>
      <c r="W26" s="7"/>
      <c r="X26" s="7"/>
      <c r="Y26" s="7"/>
      <c r="Z26" s="7"/>
      <c r="AA26" s="7"/>
      <c r="AB26" s="7"/>
      <c r="AC26" s="7"/>
      <c r="AD26" s="7"/>
      <c r="AE26" s="7"/>
      <c r="AF26" s="7"/>
      <c r="AG26" s="7"/>
      <c r="AH26" s="7"/>
      <c r="AI26" s="7"/>
      <c r="AJ26" s="9"/>
      <c r="AK26" s="10"/>
      <c r="AL26" s="7"/>
      <c r="AM26" s="7"/>
      <c r="AN26" s="7"/>
      <c r="AO26" s="7"/>
      <c r="AP26" s="7"/>
      <c r="AQ26" s="7"/>
      <c r="AR26" s="7"/>
      <c r="AS26" s="7"/>
      <c r="AT26" s="7"/>
      <c r="AU26" s="7"/>
      <c r="AV26" s="7"/>
      <c r="AW26" s="7"/>
      <c r="AX26" s="7"/>
      <c r="AY26" s="7"/>
      <c r="AZ26" s="7"/>
      <c r="BA26" s="7"/>
      <c r="BB26" s="7"/>
      <c r="BC26" s="7"/>
      <c r="BD26" s="7"/>
      <c r="BE26" s="7"/>
      <c r="BF26" s="7"/>
      <c r="BG26" s="7"/>
      <c r="BH26" s="7"/>
      <c r="BI26" s="8"/>
      <c r="BJ26" s="78">
        <f t="shared" si="14"/>
        <v>0</v>
      </c>
      <c r="BK26" s="79">
        <f t="shared" si="14"/>
        <v>0</v>
      </c>
      <c r="BL26" s="79">
        <f t="shared" si="14"/>
        <v>0</v>
      </c>
      <c r="BM26" s="80">
        <f t="shared" si="14"/>
        <v>0</v>
      </c>
      <c r="BN26" s="81">
        <f t="shared" si="15"/>
        <v>0</v>
      </c>
      <c r="BO26" s="82">
        <f t="shared" si="15"/>
        <v>0</v>
      </c>
      <c r="BP26" s="82">
        <f t="shared" si="15"/>
        <v>0</v>
      </c>
      <c r="BQ26" s="83">
        <f t="shared" si="15"/>
        <v>0</v>
      </c>
      <c r="BR26" s="98">
        <f t="shared" si="16"/>
        <v>0</v>
      </c>
      <c r="BS26" s="99">
        <f t="shared" si="17"/>
        <v>0</v>
      </c>
      <c r="BT26" s="99">
        <f t="shared" si="18"/>
        <v>0</v>
      </c>
      <c r="BU26" s="100">
        <f t="shared" si="19"/>
        <v>0</v>
      </c>
      <c r="BV26" s="144">
        <f t="shared" si="9"/>
        <v>0</v>
      </c>
      <c r="BW26" s="138" t="str">
        <f t="shared" si="20"/>
        <v/>
      </c>
      <c r="BX26" s="139" t="str">
        <f t="shared" si="21"/>
        <v/>
      </c>
      <c r="BY26" s="279" t="str">
        <f t="shared" si="22"/>
        <v/>
      </c>
      <c r="BZ26" s="140"/>
      <c r="CA26" s="141"/>
      <c r="CB26" s="142" t="str">
        <f t="shared" si="23"/>
        <v/>
      </c>
      <c r="CD26" s="4">
        <f t="shared" si="24"/>
        <v>21</v>
      </c>
      <c r="CE26" s="4">
        <f t="shared" si="25"/>
        <v>0</v>
      </c>
      <c r="CF26" s="4">
        <f t="shared" si="26"/>
        <v>1</v>
      </c>
      <c r="CG26" s="4">
        <f t="shared" ca="1" si="10"/>
        <v>21</v>
      </c>
      <c r="CH26" s="159">
        <v>21</v>
      </c>
      <c r="CI26" s="157">
        <f t="shared" si="11"/>
        <v>1</v>
      </c>
      <c r="CJ26" s="157">
        <f t="shared" ref="CJ26:CP35" ca="1" si="29">IFERROR(INDEX(INDIRECT(CJ$4),MATCH($CH26,強制順位,0),1),"")</f>
        <v>21</v>
      </c>
      <c r="CK26" s="157" t="str">
        <f t="shared" ca="1" si="29"/>
        <v>ルールやマナー</v>
      </c>
      <c r="CL26" s="158" t="str">
        <f t="shared" ca="1" si="29"/>
        <v>　ＡさんがＢさんに「一緒に遊ぼう」と言ったときに、断られてもめている。</v>
      </c>
      <c r="CM26" s="157">
        <f t="shared" ca="1" si="29"/>
        <v>0</v>
      </c>
      <c r="CN26" s="157">
        <f t="shared" ca="1" si="29"/>
        <v>0</v>
      </c>
      <c r="CO26" s="157">
        <f t="shared" ca="1" si="29"/>
        <v>0</v>
      </c>
      <c r="CP26" s="157">
        <f t="shared" ca="1" si="29"/>
        <v>0</v>
      </c>
      <c r="CQ26" s="244" t="str">
        <f t="shared" ca="1" si="27"/>
        <v/>
      </c>
      <c r="CR26" s="244" t="str">
        <f t="shared" ca="1" si="27"/>
        <v/>
      </c>
      <c r="CS26" s="244" t="str">
        <f t="shared" ca="1" si="27"/>
        <v/>
      </c>
      <c r="CT26" s="244" t="str">
        <f t="shared" ca="1" si="27"/>
        <v/>
      </c>
      <c r="JA26" s="5"/>
      <c r="JB26" s="4"/>
    </row>
    <row r="27" spans="1:262" s="1" customFormat="1" ht="39" customHeight="1">
      <c r="A27" s="126">
        <v>4</v>
      </c>
      <c r="B27" s="127" t="s">
        <v>19</v>
      </c>
      <c r="C27" s="130">
        <v>22</v>
      </c>
      <c r="D27" s="332" t="s">
        <v>51</v>
      </c>
      <c r="E27" s="333"/>
      <c r="F27" s="333"/>
      <c r="G27" s="333"/>
      <c r="H27" s="333"/>
      <c r="I27" s="333"/>
      <c r="J27" s="333"/>
      <c r="K27" s="334"/>
      <c r="L27" s="137"/>
      <c r="M27" s="7"/>
      <c r="N27" s="7"/>
      <c r="O27" s="7"/>
      <c r="P27" s="7"/>
      <c r="Q27" s="7"/>
      <c r="R27" s="7"/>
      <c r="S27" s="7"/>
      <c r="T27" s="7"/>
      <c r="U27" s="7"/>
      <c r="V27" s="7"/>
      <c r="W27" s="7"/>
      <c r="X27" s="7"/>
      <c r="Y27" s="7"/>
      <c r="Z27" s="7"/>
      <c r="AA27" s="7"/>
      <c r="AB27" s="7"/>
      <c r="AC27" s="7"/>
      <c r="AD27" s="7"/>
      <c r="AE27" s="7"/>
      <c r="AF27" s="7"/>
      <c r="AG27" s="7"/>
      <c r="AH27" s="7"/>
      <c r="AI27" s="7"/>
      <c r="AJ27" s="9"/>
      <c r="AK27" s="10"/>
      <c r="AL27" s="7"/>
      <c r="AM27" s="7"/>
      <c r="AN27" s="7"/>
      <c r="AO27" s="7"/>
      <c r="AP27" s="7"/>
      <c r="AQ27" s="7"/>
      <c r="AR27" s="7"/>
      <c r="AS27" s="7"/>
      <c r="AT27" s="7"/>
      <c r="AU27" s="7"/>
      <c r="AV27" s="7"/>
      <c r="AW27" s="7"/>
      <c r="AX27" s="7"/>
      <c r="AY27" s="7"/>
      <c r="AZ27" s="7"/>
      <c r="BA27" s="7"/>
      <c r="BB27" s="7"/>
      <c r="BC27" s="7"/>
      <c r="BD27" s="7"/>
      <c r="BE27" s="7"/>
      <c r="BF27" s="7"/>
      <c r="BG27" s="7"/>
      <c r="BH27" s="7"/>
      <c r="BI27" s="8"/>
      <c r="BJ27" s="78">
        <f t="shared" si="14"/>
        <v>0</v>
      </c>
      <c r="BK27" s="79">
        <f t="shared" si="14"/>
        <v>0</v>
      </c>
      <c r="BL27" s="79">
        <f t="shared" si="14"/>
        <v>0</v>
      </c>
      <c r="BM27" s="80">
        <f t="shared" si="14"/>
        <v>0</v>
      </c>
      <c r="BN27" s="81">
        <f t="shared" si="15"/>
        <v>0</v>
      </c>
      <c r="BO27" s="82">
        <f t="shared" si="15"/>
        <v>0</v>
      </c>
      <c r="BP27" s="82">
        <f t="shared" si="15"/>
        <v>0</v>
      </c>
      <c r="BQ27" s="83">
        <f t="shared" si="15"/>
        <v>0</v>
      </c>
      <c r="BR27" s="98">
        <f t="shared" si="16"/>
        <v>0</v>
      </c>
      <c r="BS27" s="99">
        <f t="shared" si="17"/>
        <v>0</v>
      </c>
      <c r="BT27" s="99">
        <f t="shared" si="18"/>
        <v>0</v>
      </c>
      <c r="BU27" s="100">
        <f t="shared" si="19"/>
        <v>0</v>
      </c>
      <c r="BV27" s="144">
        <f t="shared" si="9"/>
        <v>0</v>
      </c>
      <c r="BW27" s="138" t="str">
        <f t="shared" si="20"/>
        <v/>
      </c>
      <c r="BX27" s="139" t="str">
        <f t="shared" si="21"/>
        <v/>
      </c>
      <c r="BY27" s="279" t="str">
        <f t="shared" si="22"/>
        <v/>
      </c>
      <c r="BZ27" s="140"/>
      <c r="CA27" s="141"/>
      <c r="CB27" s="142" t="str">
        <f t="shared" si="23"/>
        <v/>
      </c>
      <c r="CD27" s="4">
        <f t="shared" si="24"/>
        <v>22</v>
      </c>
      <c r="CE27" s="4">
        <f t="shared" si="25"/>
        <v>0</v>
      </c>
      <c r="CF27" s="4">
        <f t="shared" si="26"/>
        <v>1</v>
      </c>
      <c r="CG27" s="4">
        <f t="shared" ca="1" si="10"/>
        <v>22</v>
      </c>
      <c r="CH27" s="159">
        <v>22</v>
      </c>
      <c r="CI27" s="157">
        <f t="shared" si="11"/>
        <v>1</v>
      </c>
      <c r="CJ27" s="157">
        <f t="shared" ca="1" si="29"/>
        <v>22</v>
      </c>
      <c r="CK27" s="157" t="str">
        <f t="shared" ca="1" si="29"/>
        <v>ルールやマナー</v>
      </c>
      <c r="CL27" s="158" t="str">
        <f t="shared" ca="1" si="29"/>
        <v>　Ａさんが授業で２人組をつくるときに「一緒にしよう」と言ったら、Ｂさんに断られてもめている。</v>
      </c>
      <c r="CM27" s="157">
        <f t="shared" ca="1" si="29"/>
        <v>0</v>
      </c>
      <c r="CN27" s="157">
        <f t="shared" ca="1" si="29"/>
        <v>0</v>
      </c>
      <c r="CO27" s="157">
        <f t="shared" ca="1" si="29"/>
        <v>0</v>
      </c>
      <c r="CP27" s="157">
        <f t="shared" ca="1" si="29"/>
        <v>0</v>
      </c>
      <c r="CQ27" s="244" t="str">
        <f t="shared" ca="1" si="27"/>
        <v/>
      </c>
      <c r="CR27" s="244" t="str">
        <f t="shared" ca="1" si="27"/>
        <v/>
      </c>
      <c r="CS27" s="244" t="str">
        <f t="shared" ca="1" si="27"/>
        <v/>
      </c>
      <c r="CT27" s="244" t="str">
        <f t="shared" ca="1" si="27"/>
        <v/>
      </c>
      <c r="JA27" s="5"/>
      <c r="JB27" s="4"/>
    </row>
    <row r="28" spans="1:262" s="1" customFormat="1" ht="39" customHeight="1">
      <c r="A28" s="126">
        <v>4</v>
      </c>
      <c r="B28" s="127" t="s">
        <v>19</v>
      </c>
      <c r="C28" s="130">
        <v>23</v>
      </c>
      <c r="D28" s="332" t="s">
        <v>56</v>
      </c>
      <c r="E28" s="333"/>
      <c r="F28" s="333"/>
      <c r="G28" s="333"/>
      <c r="H28" s="333"/>
      <c r="I28" s="333"/>
      <c r="J28" s="333"/>
      <c r="K28" s="334"/>
      <c r="L28" s="137"/>
      <c r="M28" s="7"/>
      <c r="N28" s="7"/>
      <c r="O28" s="7"/>
      <c r="P28" s="7"/>
      <c r="Q28" s="7"/>
      <c r="R28" s="7"/>
      <c r="S28" s="7"/>
      <c r="T28" s="7"/>
      <c r="U28" s="7"/>
      <c r="V28" s="7"/>
      <c r="W28" s="7"/>
      <c r="X28" s="7"/>
      <c r="Y28" s="7"/>
      <c r="Z28" s="7"/>
      <c r="AA28" s="7"/>
      <c r="AB28" s="7"/>
      <c r="AC28" s="7"/>
      <c r="AD28" s="7"/>
      <c r="AE28" s="7"/>
      <c r="AF28" s="7"/>
      <c r="AG28" s="7"/>
      <c r="AH28" s="7"/>
      <c r="AI28" s="7"/>
      <c r="AJ28" s="9"/>
      <c r="AK28" s="10"/>
      <c r="AL28" s="7"/>
      <c r="AM28" s="7"/>
      <c r="AN28" s="7"/>
      <c r="AO28" s="7"/>
      <c r="AP28" s="7"/>
      <c r="AQ28" s="7"/>
      <c r="AR28" s="7"/>
      <c r="AS28" s="7"/>
      <c r="AT28" s="7"/>
      <c r="AU28" s="7"/>
      <c r="AV28" s="7"/>
      <c r="AW28" s="7"/>
      <c r="AX28" s="7"/>
      <c r="AY28" s="7"/>
      <c r="AZ28" s="7"/>
      <c r="BA28" s="7"/>
      <c r="BB28" s="7"/>
      <c r="BC28" s="7"/>
      <c r="BD28" s="7"/>
      <c r="BE28" s="7"/>
      <c r="BF28" s="7"/>
      <c r="BG28" s="7"/>
      <c r="BH28" s="7"/>
      <c r="BI28" s="8"/>
      <c r="BJ28" s="78">
        <f t="shared" si="14"/>
        <v>0</v>
      </c>
      <c r="BK28" s="79">
        <f t="shared" si="14"/>
        <v>0</v>
      </c>
      <c r="BL28" s="79">
        <f t="shared" si="14"/>
        <v>0</v>
      </c>
      <c r="BM28" s="80">
        <f t="shared" si="14"/>
        <v>0</v>
      </c>
      <c r="BN28" s="81">
        <f t="shared" si="15"/>
        <v>0</v>
      </c>
      <c r="BO28" s="82">
        <f t="shared" si="15"/>
        <v>0</v>
      </c>
      <c r="BP28" s="82">
        <f t="shared" si="15"/>
        <v>0</v>
      </c>
      <c r="BQ28" s="83">
        <f t="shared" si="15"/>
        <v>0</v>
      </c>
      <c r="BR28" s="98">
        <f t="shared" si="16"/>
        <v>0</v>
      </c>
      <c r="BS28" s="99">
        <f t="shared" si="17"/>
        <v>0</v>
      </c>
      <c r="BT28" s="99">
        <f t="shared" si="18"/>
        <v>0</v>
      </c>
      <c r="BU28" s="100">
        <f t="shared" si="19"/>
        <v>0</v>
      </c>
      <c r="BV28" s="144">
        <f t="shared" si="9"/>
        <v>0</v>
      </c>
      <c r="BW28" s="138" t="str">
        <f t="shared" si="20"/>
        <v/>
      </c>
      <c r="BX28" s="139" t="str">
        <f t="shared" si="21"/>
        <v/>
      </c>
      <c r="BY28" s="279" t="str">
        <f t="shared" si="22"/>
        <v/>
      </c>
      <c r="BZ28" s="140"/>
      <c r="CA28" s="141"/>
      <c r="CB28" s="142" t="str">
        <f t="shared" si="23"/>
        <v/>
      </c>
      <c r="CD28" s="4">
        <f t="shared" si="24"/>
        <v>23</v>
      </c>
      <c r="CE28" s="4">
        <f t="shared" si="25"/>
        <v>0</v>
      </c>
      <c r="CF28" s="4">
        <f t="shared" si="26"/>
        <v>1</v>
      </c>
      <c r="CG28" s="4">
        <f t="shared" ca="1" si="10"/>
        <v>23</v>
      </c>
      <c r="CH28" s="159">
        <v>23</v>
      </c>
      <c r="CI28" s="157">
        <f t="shared" si="11"/>
        <v>1</v>
      </c>
      <c r="CJ28" s="157">
        <f t="shared" ca="1" si="29"/>
        <v>23</v>
      </c>
      <c r="CK28" s="157" t="str">
        <f t="shared" ca="1" si="29"/>
        <v>ルールやマナー</v>
      </c>
      <c r="CL28" s="158" t="str">
        <f t="shared" ca="1" si="29"/>
        <v>　ＡさんがＢさんと「一緒に行こう」と約束していたが、他の友だちと行っていることが分かりもめている。</v>
      </c>
      <c r="CM28" s="157">
        <f t="shared" ca="1" si="29"/>
        <v>0</v>
      </c>
      <c r="CN28" s="157">
        <f t="shared" ca="1" si="29"/>
        <v>0</v>
      </c>
      <c r="CO28" s="157">
        <f t="shared" ca="1" si="29"/>
        <v>0</v>
      </c>
      <c r="CP28" s="157">
        <f t="shared" ca="1" si="29"/>
        <v>0</v>
      </c>
      <c r="CQ28" s="244" t="str">
        <f t="shared" ca="1" si="27"/>
        <v/>
      </c>
      <c r="CR28" s="244" t="str">
        <f t="shared" ca="1" si="27"/>
        <v/>
      </c>
      <c r="CS28" s="244" t="str">
        <f t="shared" ca="1" si="27"/>
        <v/>
      </c>
      <c r="CT28" s="244" t="str">
        <f t="shared" ca="1" si="27"/>
        <v/>
      </c>
      <c r="JA28" s="5"/>
      <c r="JB28" s="4"/>
    </row>
    <row r="29" spans="1:262" s="1" customFormat="1" ht="39" customHeight="1">
      <c r="A29" s="126">
        <v>4</v>
      </c>
      <c r="B29" s="127" t="s">
        <v>19</v>
      </c>
      <c r="C29" s="130">
        <v>24</v>
      </c>
      <c r="D29" s="332" t="s">
        <v>66</v>
      </c>
      <c r="E29" s="333"/>
      <c r="F29" s="333"/>
      <c r="G29" s="333"/>
      <c r="H29" s="333"/>
      <c r="I29" s="333"/>
      <c r="J29" s="333"/>
      <c r="K29" s="334"/>
      <c r="L29" s="137"/>
      <c r="M29" s="7"/>
      <c r="N29" s="7"/>
      <c r="O29" s="7"/>
      <c r="P29" s="7"/>
      <c r="Q29" s="7"/>
      <c r="R29" s="7"/>
      <c r="S29" s="7"/>
      <c r="T29" s="7"/>
      <c r="U29" s="7"/>
      <c r="V29" s="7"/>
      <c r="W29" s="7"/>
      <c r="X29" s="7"/>
      <c r="Y29" s="7"/>
      <c r="Z29" s="7"/>
      <c r="AA29" s="7"/>
      <c r="AB29" s="7"/>
      <c r="AC29" s="7"/>
      <c r="AD29" s="7"/>
      <c r="AE29" s="7"/>
      <c r="AF29" s="7"/>
      <c r="AG29" s="7"/>
      <c r="AH29" s="7"/>
      <c r="AI29" s="7"/>
      <c r="AJ29" s="9"/>
      <c r="AK29" s="10"/>
      <c r="AL29" s="7"/>
      <c r="AM29" s="7"/>
      <c r="AN29" s="7"/>
      <c r="AO29" s="7"/>
      <c r="AP29" s="7"/>
      <c r="AQ29" s="7"/>
      <c r="AR29" s="7"/>
      <c r="AS29" s="7"/>
      <c r="AT29" s="7"/>
      <c r="AU29" s="7"/>
      <c r="AV29" s="7"/>
      <c r="AW29" s="7"/>
      <c r="AX29" s="7"/>
      <c r="AY29" s="7"/>
      <c r="AZ29" s="7"/>
      <c r="BA29" s="7"/>
      <c r="BB29" s="7"/>
      <c r="BC29" s="7"/>
      <c r="BD29" s="7"/>
      <c r="BE29" s="7"/>
      <c r="BF29" s="7"/>
      <c r="BG29" s="7"/>
      <c r="BH29" s="7"/>
      <c r="BI29" s="8"/>
      <c r="BJ29" s="78">
        <f t="shared" si="14"/>
        <v>0</v>
      </c>
      <c r="BK29" s="79">
        <f t="shared" si="14"/>
        <v>0</v>
      </c>
      <c r="BL29" s="79">
        <f t="shared" si="14"/>
        <v>0</v>
      </c>
      <c r="BM29" s="80">
        <f t="shared" si="14"/>
        <v>0</v>
      </c>
      <c r="BN29" s="81">
        <f t="shared" si="15"/>
        <v>0</v>
      </c>
      <c r="BO29" s="82">
        <f t="shared" si="15"/>
        <v>0</v>
      </c>
      <c r="BP29" s="82">
        <f t="shared" si="15"/>
        <v>0</v>
      </c>
      <c r="BQ29" s="83">
        <f t="shared" si="15"/>
        <v>0</v>
      </c>
      <c r="BR29" s="98">
        <f t="shared" si="16"/>
        <v>0</v>
      </c>
      <c r="BS29" s="99">
        <f t="shared" si="17"/>
        <v>0</v>
      </c>
      <c r="BT29" s="99">
        <f t="shared" si="18"/>
        <v>0</v>
      </c>
      <c r="BU29" s="100">
        <f t="shared" si="19"/>
        <v>0</v>
      </c>
      <c r="BV29" s="144">
        <f t="shared" si="9"/>
        <v>0</v>
      </c>
      <c r="BW29" s="138" t="str">
        <f t="shared" si="20"/>
        <v/>
      </c>
      <c r="BX29" s="139" t="str">
        <f t="shared" si="21"/>
        <v/>
      </c>
      <c r="BY29" s="279" t="str">
        <f t="shared" si="22"/>
        <v/>
      </c>
      <c r="BZ29" s="140"/>
      <c r="CA29" s="141"/>
      <c r="CB29" s="142" t="str">
        <f t="shared" si="23"/>
        <v/>
      </c>
      <c r="CD29" s="4">
        <f t="shared" si="24"/>
        <v>24</v>
      </c>
      <c r="CE29" s="4">
        <f t="shared" si="25"/>
        <v>0</v>
      </c>
      <c r="CF29" s="4">
        <f t="shared" si="26"/>
        <v>1</v>
      </c>
      <c r="CG29" s="4">
        <f t="shared" ca="1" si="10"/>
        <v>24</v>
      </c>
      <c r="CH29" s="159">
        <v>24</v>
      </c>
      <c r="CI29" s="157">
        <f t="shared" si="11"/>
        <v>1</v>
      </c>
      <c r="CJ29" s="157">
        <f t="shared" ca="1" si="29"/>
        <v>24</v>
      </c>
      <c r="CK29" s="157" t="str">
        <f t="shared" ca="1" si="29"/>
        <v>ルールやマナー</v>
      </c>
      <c r="CL29" s="158" t="str">
        <f t="shared" ca="1" si="29"/>
        <v>　Ａさんがふざけて、Ｂさんが嫌がるあだ名で呼んでもめている。</v>
      </c>
      <c r="CM29" s="157">
        <f t="shared" ca="1" si="29"/>
        <v>0</v>
      </c>
      <c r="CN29" s="157">
        <f t="shared" ca="1" si="29"/>
        <v>0</v>
      </c>
      <c r="CO29" s="157">
        <f t="shared" ca="1" si="29"/>
        <v>0</v>
      </c>
      <c r="CP29" s="157">
        <f t="shared" ca="1" si="29"/>
        <v>0</v>
      </c>
      <c r="CQ29" s="244" t="str">
        <f t="shared" ca="1" si="27"/>
        <v/>
      </c>
      <c r="CR29" s="244" t="str">
        <f t="shared" ca="1" si="27"/>
        <v/>
      </c>
      <c r="CS29" s="244" t="str">
        <f t="shared" ca="1" si="27"/>
        <v/>
      </c>
      <c r="CT29" s="244" t="str">
        <f t="shared" ca="1" si="27"/>
        <v/>
      </c>
      <c r="JA29" s="5"/>
      <c r="JB29" s="4"/>
    </row>
    <row r="30" spans="1:262" s="1" customFormat="1" ht="39" customHeight="1">
      <c r="A30" s="126">
        <v>4</v>
      </c>
      <c r="B30" s="127" t="s">
        <v>19</v>
      </c>
      <c r="C30" s="130">
        <v>25</v>
      </c>
      <c r="D30" s="332" t="s">
        <v>71</v>
      </c>
      <c r="E30" s="333"/>
      <c r="F30" s="333"/>
      <c r="G30" s="333"/>
      <c r="H30" s="333"/>
      <c r="I30" s="333"/>
      <c r="J30" s="333"/>
      <c r="K30" s="334"/>
      <c r="L30" s="137"/>
      <c r="M30" s="7"/>
      <c r="N30" s="7"/>
      <c r="O30" s="7"/>
      <c r="P30" s="7"/>
      <c r="Q30" s="7"/>
      <c r="R30" s="7"/>
      <c r="S30" s="7"/>
      <c r="T30" s="7"/>
      <c r="U30" s="7"/>
      <c r="V30" s="7"/>
      <c r="W30" s="7"/>
      <c r="X30" s="7"/>
      <c r="Y30" s="7"/>
      <c r="Z30" s="7"/>
      <c r="AA30" s="7"/>
      <c r="AB30" s="7"/>
      <c r="AC30" s="7"/>
      <c r="AD30" s="7"/>
      <c r="AE30" s="7"/>
      <c r="AF30" s="7"/>
      <c r="AG30" s="7"/>
      <c r="AH30" s="7"/>
      <c r="AI30" s="7"/>
      <c r="AJ30" s="9"/>
      <c r="AK30" s="10"/>
      <c r="AL30" s="7"/>
      <c r="AM30" s="7"/>
      <c r="AN30" s="7"/>
      <c r="AO30" s="7"/>
      <c r="AP30" s="7"/>
      <c r="AQ30" s="7"/>
      <c r="AR30" s="7"/>
      <c r="AS30" s="7"/>
      <c r="AT30" s="7"/>
      <c r="AU30" s="7"/>
      <c r="AV30" s="7"/>
      <c r="AW30" s="7"/>
      <c r="AX30" s="7"/>
      <c r="AY30" s="7"/>
      <c r="AZ30" s="7"/>
      <c r="BA30" s="7"/>
      <c r="BB30" s="7"/>
      <c r="BC30" s="7"/>
      <c r="BD30" s="7"/>
      <c r="BE30" s="7"/>
      <c r="BF30" s="7"/>
      <c r="BG30" s="7"/>
      <c r="BH30" s="7"/>
      <c r="BI30" s="8"/>
      <c r="BJ30" s="78">
        <f t="shared" si="14"/>
        <v>0</v>
      </c>
      <c r="BK30" s="79">
        <f t="shared" si="14"/>
        <v>0</v>
      </c>
      <c r="BL30" s="79">
        <f t="shared" si="14"/>
        <v>0</v>
      </c>
      <c r="BM30" s="80">
        <f t="shared" si="14"/>
        <v>0</v>
      </c>
      <c r="BN30" s="81">
        <f t="shared" si="15"/>
        <v>0</v>
      </c>
      <c r="BO30" s="82">
        <f t="shared" si="15"/>
        <v>0</v>
      </c>
      <c r="BP30" s="82">
        <f t="shared" si="15"/>
        <v>0</v>
      </c>
      <c r="BQ30" s="83">
        <f t="shared" si="15"/>
        <v>0</v>
      </c>
      <c r="BR30" s="98">
        <f t="shared" si="16"/>
        <v>0</v>
      </c>
      <c r="BS30" s="99">
        <f t="shared" si="17"/>
        <v>0</v>
      </c>
      <c r="BT30" s="99">
        <f t="shared" si="18"/>
        <v>0</v>
      </c>
      <c r="BU30" s="100">
        <f t="shared" si="19"/>
        <v>0</v>
      </c>
      <c r="BV30" s="144">
        <f t="shared" si="9"/>
        <v>0</v>
      </c>
      <c r="BW30" s="138" t="str">
        <f t="shared" si="20"/>
        <v/>
      </c>
      <c r="BX30" s="139" t="str">
        <f t="shared" si="21"/>
        <v/>
      </c>
      <c r="BY30" s="279" t="str">
        <f t="shared" si="22"/>
        <v/>
      </c>
      <c r="BZ30" s="140"/>
      <c r="CA30" s="141"/>
      <c r="CB30" s="142" t="str">
        <f t="shared" si="23"/>
        <v/>
      </c>
      <c r="CD30" s="4">
        <f t="shared" si="24"/>
        <v>25</v>
      </c>
      <c r="CE30" s="4">
        <f t="shared" si="25"/>
        <v>0</v>
      </c>
      <c r="CF30" s="4">
        <f t="shared" si="26"/>
        <v>1</v>
      </c>
      <c r="CG30" s="4">
        <f t="shared" ca="1" si="10"/>
        <v>25</v>
      </c>
      <c r="CH30" s="159">
        <v>25</v>
      </c>
      <c r="CI30" s="157">
        <f t="shared" si="11"/>
        <v>1</v>
      </c>
      <c r="CJ30" s="157">
        <f t="shared" ca="1" si="29"/>
        <v>25</v>
      </c>
      <c r="CK30" s="157" t="str">
        <f t="shared" ca="1" si="29"/>
        <v>ルールやマナー</v>
      </c>
      <c r="CL30" s="158" t="str">
        <f t="shared" ca="1" si="29"/>
        <v>　Ａさんが、Ｂさんの好きな人を友だちにばらしたことでもめている。</v>
      </c>
      <c r="CM30" s="157">
        <f t="shared" ca="1" si="29"/>
        <v>0</v>
      </c>
      <c r="CN30" s="157">
        <f t="shared" ca="1" si="29"/>
        <v>0</v>
      </c>
      <c r="CO30" s="157">
        <f t="shared" ca="1" si="29"/>
        <v>0</v>
      </c>
      <c r="CP30" s="157">
        <f t="shared" ca="1" si="29"/>
        <v>0</v>
      </c>
      <c r="CQ30" s="244" t="str">
        <f t="shared" ca="1" si="27"/>
        <v/>
      </c>
      <c r="CR30" s="244" t="str">
        <f t="shared" ca="1" si="27"/>
        <v/>
      </c>
      <c r="CS30" s="244" t="str">
        <f t="shared" ca="1" si="27"/>
        <v/>
      </c>
      <c r="CT30" s="244" t="str">
        <f t="shared" ca="1" si="27"/>
        <v/>
      </c>
      <c r="JA30" s="5"/>
      <c r="JB30" s="4"/>
    </row>
    <row r="31" spans="1:262" s="1" customFormat="1" ht="39" customHeight="1">
      <c r="A31" s="129">
        <v>5</v>
      </c>
      <c r="B31" s="127" t="s">
        <v>20</v>
      </c>
      <c r="C31" s="130">
        <v>26</v>
      </c>
      <c r="D31" s="332" t="s">
        <v>65</v>
      </c>
      <c r="E31" s="333"/>
      <c r="F31" s="333"/>
      <c r="G31" s="333"/>
      <c r="H31" s="333"/>
      <c r="I31" s="333"/>
      <c r="J31" s="333"/>
      <c r="K31" s="334"/>
      <c r="L31" s="137"/>
      <c r="M31" s="7"/>
      <c r="N31" s="7"/>
      <c r="O31" s="7"/>
      <c r="P31" s="7"/>
      <c r="Q31" s="7"/>
      <c r="R31" s="7"/>
      <c r="S31" s="7"/>
      <c r="T31" s="7"/>
      <c r="U31" s="7"/>
      <c r="V31" s="7"/>
      <c r="W31" s="7"/>
      <c r="X31" s="7"/>
      <c r="Y31" s="7"/>
      <c r="Z31" s="7"/>
      <c r="AA31" s="7"/>
      <c r="AB31" s="7"/>
      <c r="AC31" s="7"/>
      <c r="AD31" s="7"/>
      <c r="AE31" s="7"/>
      <c r="AF31" s="7"/>
      <c r="AG31" s="7"/>
      <c r="AH31" s="7"/>
      <c r="AI31" s="7"/>
      <c r="AJ31" s="9"/>
      <c r="AK31" s="10"/>
      <c r="AL31" s="7"/>
      <c r="AM31" s="7"/>
      <c r="AN31" s="7"/>
      <c r="AO31" s="7"/>
      <c r="AP31" s="7"/>
      <c r="AQ31" s="7"/>
      <c r="AR31" s="7"/>
      <c r="AS31" s="7"/>
      <c r="AT31" s="7"/>
      <c r="AU31" s="7"/>
      <c r="AV31" s="7"/>
      <c r="AW31" s="7"/>
      <c r="AX31" s="7"/>
      <c r="AY31" s="7"/>
      <c r="AZ31" s="7"/>
      <c r="BA31" s="7"/>
      <c r="BB31" s="7"/>
      <c r="BC31" s="7"/>
      <c r="BD31" s="7"/>
      <c r="BE31" s="7"/>
      <c r="BF31" s="7"/>
      <c r="BG31" s="7"/>
      <c r="BH31" s="7"/>
      <c r="BI31" s="8"/>
      <c r="BJ31" s="78">
        <f t="shared" si="14"/>
        <v>0</v>
      </c>
      <c r="BK31" s="79">
        <f t="shared" si="14"/>
        <v>0</v>
      </c>
      <c r="BL31" s="79">
        <f t="shared" si="14"/>
        <v>0</v>
      </c>
      <c r="BM31" s="80">
        <f t="shared" si="14"/>
        <v>0</v>
      </c>
      <c r="BN31" s="81">
        <f t="shared" si="15"/>
        <v>0</v>
      </c>
      <c r="BO31" s="82">
        <f t="shared" si="15"/>
        <v>0</v>
      </c>
      <c r="BP31" s="82">
        <f t="shared" si="15"/>
        <v>0</v>
      </c>
      <c r="BQ31" s="83">
        <f t="shared" si="15"/>
        <v>0</v>
      </c>
      <c r="BR31" s="98">
        <f t="shared" si="16"/>
        <v>0</v>
      </c>
      <c r="BS31" s="99">
        <f t="shared" si="17"/>
        <v>0</v>
      </c>
      <c r="BT31" s="99">
        <f t="shared" si="18"/>
        <v>0</v>
      </c>
      <c r="BU31" s="100">
        <f t="shared" si="19"/>
        <v>0</v>
      </c>
      <c r="BV31" s="144">
        <f t="shared" si="9"/>
        <v>0</v>
      </c>
      <c r="BW31" s="138" t="str">
        <f t="shared" si="20"/>
        <v/>
      </c>
      <c r="BX31" s="139" t="str">
        <f t="shared" si="21"/>
        <v/>
      </c>
      <c r="BY31" s="279" t="str">
        <f t="shared" si="22"/>
        <v/>
      </c>
      <c r="BZ31" s="140"/>
      <c r="CA31" s="141"/>
      <c r="CB31" s="142" t="str">
        <f t="shared" si="23"/>
        <v/>
      </c>
      <c r="CD31" s="4">
        <f t="shared" si="24"/>
        <v>26</v>
      </c>
      <c r="CE31" s="4">
        <f t="shared" si="25"/>
        <v>0</v>
      </c>
      <c r="CF31" s="4">
        <f t="shared" si="26"/>
        <v>1</v>
      </c>
      <c r="CG31" s="4">
        <f t="shared" ca="1" si="10"/>
        <v>26</v>
      </c>
      <c r="CH31" s="159">
        <v>26</v>
      </c>
      <c r="CI31" s="157">
        <f t="shared" si="11"/>
        <v>1</v>
      </c>
      <c r="CJ31" s="157">
        <f t="shared" ca="1" si="29"/>
        <v>26</v>
      </c>
      <c r="CK31" s="157" t="str">
        <f t="shared" ca="1" si="29"/>
        <v>言い方</v>
      </c>
      <c r="CL31" s="158" t="str">
        <f t="shared" ca="1" si="29"/>
        <v>　Ａさんが「トランプをしたい」と言ったら、Ｂさんが「いや」と言ってもめている。</v>
      </c>
      <c r="CM31" s="157">
        <f t="shared" ca="1" si="29"/>
        <v>0</v>
      </c>
      <c r="CN31" s="157">
        <f t="shared" ca="1" si="29"/>
        <v>0</v>
      </c>
      <c r="CO31" s="157">
        <f t="shared" ca="1" si="29"/>
        <v>0</v>
      </c>
      <c r="CP31" s="157">
        <f t="shared" ca="1" si="29"/>
        <v>0</v>
      </c>
      <c r="CQ31" s="244" t="str">
        <f t="shared" ca="1" si="27"/>
        <v/>
      </c>
      <c r="CR31" s="244" t="str">
        <f t="shared" ca="1" si="27"/>
        <v/>
      </c>
      <c r="CS31" s="244" t="str">
        <f t="shared" ca="1" si="27"/>
        <v/>
      </c>
      <c r="CT31" s="244" t="str">
        <f t="shared" ca="1" si="27"/>
        <v/>
      </c>
      <c r="JA31" s="5"/>
      <c r="JB31" s="4"/>
    </row>
    <row r="32" spans="1:262" s="1" customFormat="1" ht="39" customHeight="1">
      <c r="A32" s="126">
        <v>5</v>
      </c>
      <c r="B32" s="127" t="s">
        <v>20</v>
      </c>
      <c r="C32" s="130">
        <v>27</v>
      </c>
      <c r="D32" s="332" t="s">
        <v>47</v>
      </c>
      <c r="E32" s="333"/>
      <c r="F32" s="333"/>
      <c r="G32" s="333"/>
      <c r="H32" s="333"/>
      <c r="I32" s="333"/>
      <c r="J32" s="333"/>
      <c r="K32" s="334"/>
      <c r="L32" s="137"/>
      <c r="M32" s="7"/>
      <c r="N32" s="7"/>
      <c r="O32" s="7"/>
      <c r="P32" s="7"/>
      <c r="Q32" s="7"/>
      <c r="R32" s="7"/>
      <c r="S32" s="7"/>
      <c r="T32" s="7"/>
      <c r="U32" s="7"/>
      <c r="V32" s="7"/>
      <c r="W32" s="7"/>
      <c r="X32" s="7"/>
      <c r="Y32" s="7"/>
      <c r="Z32" s="7"/>
      <c r="AA32" s="7"/>
      <c r="AB32" s="7"/>
      <c r="AC32" s="7"/>
      <c r="AD32" s="7"/>
      <c r="AE32" s="7"/>
      <c r="AF32" s="7"/>
      <c r="AG32" s="7"/>
      <c r="AH32" s="7"/>
      <c r="AI32" s="7"/>
      <c r="AJ32" s="9"/>
      <c r="AK32" s="10"/>
      <c r="AL32" s="7"/>
      <c r="AM32" s="7"/>
      <c r="AN32" s="7"/>
      <c r="AO32" s="7"/>
      <c r="AP32" s="7"/>
      <c r="AQ32" s="7"/>
      <c r="AR32" s="7"/>
      <c r="AS32" s="7"/>
      <c r="AT32" s="7"/>
      <c r="AU32" s="7"/>
      <c r="AV32" s="7"/>
      <c r="AW32" s="7"/>
      <c r="AX32" s="7"/>
      <c r="AY32" s="7"/>
      <c r="AZ32" s="7"/>
      <c r="BA32" s="7"/>
      <c r="BB32" s="7"/>
      <c r="BC32" s="7"/>
      <c r="BD32" s="7"/>
      <c r="BE32" s="7"/>
      <c r="BF32" s="7"/>
      <c r="BG32" s="7"/>
      <c r="BH32" s="7"/>
      <c r="BI32" s="8"/>
      <c r="BJ32" s="78">
        <f t="shared" si="14"/>
        <v>0</v>
      </c>
      <c r="BK32" s="79">
        <f t="shared" si="14"/>
        <v>0</v>
      </c>
      <c r="BL32" s="79">
        <f t="shared" si="14"/>
        <v>0</v>
      </c>
      <c r="BM32" s="80">
        <f t="shared" si="14"/>
        <v>0</v>
      </c>
      <c r="BN32" s="81">
        <f t="shared" si="15"/>
        <v>0</v>
      </c>
      <c r="BO32" s="82">
        <f t="shared" si="15"/>
        <v>0</v>
      </c>
      <c r="BP32" s="82">
        <f t="shared" si="15"/>
        <v>0</v>
      </c>
      <c r="BQ32" s="83">
        <f t="shared" si="15"/>
        <v>0</v>
      </c>
      <c r="BR32" s="98">
        <f t="shared" si="16"/>
        <v>0</v>
      </c>
      <c r="BS32" s="99">
        <f t="shared" si="17"/>
        <v>0</v>
      </c>
      <c r="BT32" s="99">
        <f t="shared" si="18"/>
        <v>0</v>
      </c>
      <c r="BU32" s="100">
        <f t="shared" si="19"/>
        <v>0</v>
      </c>
      <c r="BV32" s="144">
        <f t="shared" si="9"/>
        <v>0</v>
      </c>
      <c r="BW32" s="138" t="str">
        <f t="shared" si="20"/>
        <v/>
      </c>
      <c r="BX32" s="139" t="str">
        <f t="shared" si="21"/>
        <v/>
      </c>
      <c r="BY32" s="279" t="str">
        <f t="shared" si="22"/>
        <v/>
      </c>
      <c r="BZ32" s="140"/>
      <c r="CA32" s="141"/>
      <c r="CB32" s="142" t="str">
        <f t="shared" si="23"/>
        <v/>
      </c>
      <c r="CD32" s="4">
        <f t="shared" si="24"/>
        <v>27</v>
      </c>
      <c r="CE32" s="4">
        <f t="shared" si="25"/>
        <v>0</v>
      </c>
      <c r="CF32" s="4">
        <f t="shared" si="26"/>
        <v>1</v>
      </c>
      <c r="CG32" s="4">
        <f t="shared" ca="1" si="10"/>
        <v>27</v>
      </c>
      <c r="CH32" s="159">
        <v>27</v>
      </c>
      <c r="CI32" s="157">
        <f t="shared" si="11"/>
        <v>1</v>
      </c>
      <c r="CJ32" s="157">
        <f t="shared" ca="1" si="29"/>
        <v>27</v>
      </c>
      <c r="CK32" s="157" t="str">
        <f t="shared" ca="1" si="29"/>
        <v>言い方</v>
      </c>
      <c r="CL32" s="158" t="str">
        <f t="shared" ca="1" si="29"/>
        <v>　話し合いで、Ａさんが強い言い方をしたことで、Ｂさんが腹を立ててもめている。　</v>
      </c>
      <c r="CM32" s="157">
        <f t="shared" ca="1" si="29"/>
        <v>0</v>
      </c>
      <c r="CN32" s="157">
        <f t="shared" ca="1" si="29"/>
        <v>0</v>
      </c>
      <c r="CO32" s="157">
        <f t="shared" ca="1" si="29"/>
        <v>0</v>
      </c>
      <c r="CP32" s="157">
        <f t="shared" ca="1" si="29"/>
        <v>0</v>
      </c>
      <c r="CQ32" s="244" t="str">
        <f t="shared" ca="1" si="27"/>
        <v/>
      </c>
      <c r="CR32" s="244" t="str">
        <f t="shared" ca="1" si="27"/>
        <v/>
      </c>
      <c r="CS32" s="244" t="str">
        <f t="shared" ca="1" si="27"/>
        <v/>
      </c>
      <c r="CT32" s="244" t="str">
        <f t="shared" ca="1" si="27"/>
        <v/>
      </c>
      <c r="JA32" s="5"/>
      <c r="JB32" s="4"/>
    </row>
    <row r="33" spans="1:262" s="1" customFormat="1" ht="39" customHeight="1">
      <c r="A33" s="126">
        <v>5</v>
      </c>
      <c r="B33" s="127" t="s">
        <v>20</v>
      </c>
      <c r="C33" s="130">
        <v>28</v>
      </c>
      <c r="D33" s="332" t="s">
        <v>42</v>
      </c>
      <c r="E33" s="333"/>
      <c r="F33" s="333"/>
      <c r="G33" s="333"/>
      <c r="H33" s="333"/>
      <c r="I33" s="333"/>
      <c r="J33" s="333"/>
      <c r="K33" s="334"/>
      <c r="L33" s="137"/>
      <c r="M33" s="7"/>
      <c r="N33" s="7"/>
      <c r="O33" s="7"/>
      <c r="P33" s="7"/>
      <c r="Q33" s="7"/>
      <c r="R33" s="7"/>
      <c r="S33" s="7"/>
      <c r="T33" s="7"/>
      <c r="U33" s="7"/>
      <c r="V33" s="7"/>
      <c r="W33" s="7"/>
      <c r="X33" s="7"/>
      <c r="Y33" s="7"/>
      <c r="Z33" s="7"/>
      <c r="AA33" s="7"/>
      <c r="AB33" s="7"/>
      <c r="AC33" s="7"/>
      <c r="AD33" s="7"/>
      <c r="AE33" s="7"/>
      <c r="AF33" s="7"/>
      <c r="AG33" s="7"/>
      <c r="AH33" s="7"/>
      <c r="AI33" s="7"/>
      <c r="AJ33" s="9"/>
      <c r="AK33" s="10"/>
      <c r="AL33" s="7"/>
      <c r="AM33" s="7"/>
      <c r="AN33" s="7"/>
      <c r="AO33" s="7"/>
      <c r="AP33" s="7"/>
      <c r="AQ33" s="7"/>
      <c r="AR33" s="7"/>
      <c r="AS33" s="7"/>
      <c r="AT33" s="7"/>
      <c r="AU33" s="7"/>
      <c r="AV33" s="7"/>
      <c r="AW33" s="7"/>
      <c r="AX33" s="7"/>
      <c r="AY33" s="7"/>
      <c r="AZ33" s="7"/>
      <c r="BA33" s="7"/>
      <c r="BB33" s="7"/>
      <c r="BC33" s="7"/>
      <c r="BD33" s="7"/>
      <c r="BE33" s="7"/>
      <c r="BF33" s="7"/>
      <c r="BG33" s="7"/>
      <c r="BH33" s="7"/>
      <c r="BI33" s="8"/>
      <c r="BJ33" s="78">
        <f t="shared" si="14"/>
        <v>0</v>
      </c>
      <c r="BK33" s="79">
        <f t="shared" si="14"/>
        <v>0</v>
      </c>
      <c r="BL33" s="79">
        <f t="shared" si="14"/>
        <v>0</v>
      </c>
      <c r="BM33" s="80">
        <f t="shared" si="14"/>
        <v>0</v>
      </c>
      <c r="BN33" s="81">
        <f t="shared" si="15"/>
        <v>0</v>
      </c>
      <c r="BO33" s="82">
        <f t="shared" si="15"/>
        <v>0</v>
      </c>
      <c r="BP33" s="82">
        <f t="shared" si="15"/>
        <v>0</v>
      </c>
      <c r="BQ33" s="83">
        <f t="shared" si="15"/>
        <v>0</v>
      </c>
      <c r="BR33" s="98">
        <f t="shared" si="16"/>
        <v>0</v>
      </c>
      <c r="BS33" s="99">
        <f t="shared" si="17"/>
        <v>0</v>
      </c>
      <c r="BT33" s="99">
        <f t="shared" si="18"/>
        <v>0</v>
      </c>
      <c r="BU33" s="100">
        <f t="shared" si="19"/>
        <v>0</v>
      </c>
      <c r="BV33" s="144">
        <f t="shared" si="9"/>
        <v>0</v>
      </c>
      <c r="BW33" s="138" t="str">
        <f t="shared" si="20"/>
        <v/>
      </c>
      <c r="BX33" s="139" t="str">
        <f t="shared" si="21"/>
        <v/>
      </c>
      <c r="BY33" s="279" t="str">
        <f t="shared" si="22"/>
        <v/>
      </c>
      <c r="BZ33" s="140"/>
      <c r="CA33" s="141"/>
      <c r="CB33" s="142" t="str">
        <f t="shared" si="23"/>
        <v/>
      </c>
      <c r="CD33" s="4">
        <f t="shared" si="24"/>
        <v>28</v>
      </c>
      <c r="CE33" s="4">
        <f t="shared" si="25"/>
        <v>0</v>
      </c>
      <c r="CF33" s="4">
        <f t="shared" si="26"/>
        <v>1</v>
      </c>
      <c r="CG33" s="4">
        <f t="shared" ca="1" si="10"/>
        <v>28</v>
      </c>
      <c r="CH33" s="159">
        <v>28</v>
      </c>
      <c r="CI33" s="157">
        <f t="shared" si="11"/>
        <v>1</v>
      </c>
      <c r="CJ33" s="157">
        <f t="shared" ca="1" si="29"/>
        <v>28</v>
      </c>
      <c r="CK33" s="157" t="str">
        <f t="shared" ca="1" si="29"/>
        <v>言い方</v>
      </c>
      <c r="CL33" s="158" t="str">
        <f t="shared" ca="1" si="29"/>
        <v>　Ａさんが投げたボールをＢさんが取り損ねて、「ちゃんと取れ」「ちゃんと投げろ」と言い合ってもめている。</v>
      </c>
      <c r="CM33" s="157">
        <f t="shared" ca="1" si="29"/>
        <v>0</v>
      </c>
      <c r="CN33" s="157">
        <f t="shared" ca="1" si="29"/>
        <v>0</v>
      </c>
      <c r="CO33" s="157">
        <f t="shared" ca="1" si="29"/>
        <v>0</v>
      </c>
      <c r="CP33" s="157">
        <f t="shared" ca="1" si="29"/>
        <v>0</v>
      </c>
      <c r="CQ33" s="244" t="str">
        <f t="shared" ca="1" si="27"/>
        <v/>
      </c>
      <c r="CR33" s="244" t="str">
        <f t="shared" ca="1" si="27"/>
        <v/>
      </c>
      <c r="CS33" s="244" t="str">
        <f t="shared" ca="1" si="27"/>
        <v/>
      </c>
      <c r="CT33" s="244" t="str">
        <f t="shared" ca="1" si="27"/>
        <v/>
      </c>
      <c r="JA33" s="5"/>
      <c r="JB33" s="4"/>
    </row>
    <row r="34" spans="1:262" s="1" customFormat="1" ht="39" customHeight="1">
      <c r="A34" s="126">
        <v>5</v>
      </c>
      <c r="B34" s="127" t="s">
        <v>20</v>
      </c>
      <c r="C34" s="130">
        <v>29</v>
      </c>
      <c r="D34" s="332" t="s">
        <v>64</v>
      </c>
      <c r="E34" s="333"/>
      <c r="F34" s="333"/>
      <c r="G34" s="333"/>
      <c r="H34" s="333"/>
      <c r="I34" s="333"/>
      <c r="J34" s="333"/>
      <c r="K34" s="334"/>
      <c r="L34" s="137"/>
      <c r="M34" s="7"/>
      <c r="N34" s="7"/>
      <c r="O34" s="7"/>
      <c r="P34" s="7"/>
      <c r="Q34" s="7"/>
      <c r="R34" s="7"/>
      <c r="S34" s="7"/>
      <c r="T34" s="7"/>
      <c r="U34" s="7"/>
      <c r="V34" s="7"/>
      <c r="W34" s="7"/>
      <c r="X34" s="7"/>
      <c r="Y34" s="7"/>
      <c r="Z34" s="7"/>
      <c r="AA34" s="7"/>
      <c r="AB34" s="7"/>
      <c r="AC34" s="7"/>
      <c r="AD34" s="7"/>
      <c r="AE34" s="7"/>
      <c r="AF34" s="7"/>
      <c r="AG34" s="7"/>
      <c r="AH34" s="7"/>
      <c r="AI34" s="7"/>
      <c r="AJ34" s="9"/>
      <c r="AK34" s="10"/>
      <c r="AL34" s="7"/>
      <c r="AM34" s="7"/>
      <c r="AN34" s="7"/>
      <c r="AO34" s="7"/>
      <c r="AP34" s="7"/>
      <c r="AQ34" s="7"/>
      <c r="AR34" s="7"/>
      <c r="AS34" s="7"/>
      <c r="AT34" s="7"/>
      <c r="AU34" s="7"/>
      <c r="AV34" s="7"/>
      <c r="AW34" s="7"/>
      <c r="AX34" s="7"/>
      <c r="AY34" s="7"/>
      <c r="AZ34" s="7"/>
      <c r="BA34" s="7"/>
      <c r="BB34" s="7"/>
      <c r="BC34" s="7"/>
      <c r="BD34" s="7"/>
      <c r="BE34" s="7"/>
      <c r="BF34" s="7"/>
      <c r="BG34" s="7"/>
      <c r="BH34" s="7"/>
      <c r="BI34" s="8"/>
      <c r="BJ34" s="78">
        <f t="shared" si="14"/>
        <v>0</v>
      </c>
      <c r="BK34" s="79">
        <f t="shared" si="14"/>
        <v>0</v>
      </c>
      <c r="BL34" s="79">
        <f t="shared" si="14"/>
        <v>0</v>
      </c>
      <c r="BM34" s="80">
        <f t="shared" si="14"/>
        <v>0</v>
      </c>
      <c r="BN34" s="81">
        <f t="shared" si="15"/>
        <v>0</v>
      </c>
      <c r="BO34" s="82">
        <f t="shared" si="15"/>
        <v>0</v>
      </c>
      <c r="BP34" s="82">
        <f t="shared" si="15"/>
        <v>0</v>
      </c>
      <c r="BQ34" s="83">
        <f t="shared" si="15"/>
        <v>0</v>
      </c>
      <c r="BR34" s="98">
        <f t="shared" si="16"/>
        <v>0</v>
      </c>
      <c r="BS34" s="99">
        <f t="shared" si="17"/>
        <v>0</v>
      </c>
      <c r="BT34" s="99">
        <f t="shared" si="18"/>
        <v>0</v>
      </c>
      <c r="BU34" s="100">
        <f t="shared" si="19"/>
        <v>0</v>
      </c>
      <c r="BV34" s="144">
        <f t="shared" si="9"/>
        <v>0</v>
      </c>
      <c r="BW34" s="138" t="str">
        <f t="shared" si="20"/>
        <v/>
      </c>
      <c r="BX34" s="139" t="str">
        <f t="shared" si="21"/>
        <v/>
      </c>
      <c r="BY34" s="279" t="str">
        <f t="shared" si="22"/>
        <v/>
      </c>
      <c r="BZ34" s="140"/>
      <c r="CA34" s="141"/>
      <c r="CB34" s="142" t="str">
        <f t="shared" si="23"/>
        <v/>
      </c>
      <c r="CD34" s="4">
        <f t="shared" si="24"/>
        <v>29</v>
      </c>
      <c r="CE34" s="4">
        <f t="shared" si="25"/>
        <v>0</v>
      </c>
      <c r="CF34" s="4">
        <f t="shared" si="26"/>
        <v>1</v>
      </c>
      <c r="CG34" s="4">
        <f t="shared" ca="1" si="10"/>
        <v>29</v>
      </c>
      <c r="CH34" s="159">
        <v>29</v>
      </c>
      <c r="CI34" s="157">
        <f t="shared" si="11"/>
        <v>1</v>
      </c>
      <c r="CJ34" s="157">
        <f t="shared" ca="1" si="29"/>
        <v>29</v>
      </c>
      <c r="CK34" s="157" t="str">
        <f t="shared" ca="1" si="29"/>
        <v>言い方</v>
      </c>
      <c r="CL34" s="158" t="str">
        <f t="shared" ca="1" si="29"/>
        <v>　物を運んでいるとき、ＡさんがＢさんから「ちゃんと持ってよ！」と強く言われて、もめている。</v>
      </c>
      <c r="CM34" s="157">
        <f t="shared" ca="1" si="29"/>
        <v>0</v>
      </c>
      <c r="CN34" s="157">
        <f t="shared" ca="1" si="29"/>
        <v>0</v>
      </c>
      <c r="CO34" s="157">
        <f t="shared" ca="1" si="29"/>
        <v>0</v>
      </c>
      <c r="CP34" s="157">
        <f t="shared" ca="1" si="29"/>
        <v>0</v>
      </c>
      <c r="CQ34" s="244" t="str">
        <f t="shared" ca="1" si="27"/>
        <v/>
      </c>
      <c r="CR34" s="244" t="str">
        <f t="shared" ca="1" si="27"/>
        <v/>
      </c>
      <c r="CS34" s="244" t="str">
        <f t="shared" ca="1" si="27"/>
        <v/>
      </c>
      <c r="CT34" s="244" t="str">
        <f t="shared" ca="1" si="27"/>
        <v/>
      </c>
      <c r="JA34" s="5"/>
      <c r="JB34" s="4"/>
    </row>
    <row r="35" spans="1:262" s="1" customFormat="1" ht="39" customHeight="1">
      <c r="A35" s="126">
        <v>5</v>
      </c>
      <c r="B35" s="127" t="s">
        <v>20</v>
      </c>
      <c r="C35" s="130">
        <v>30</v>
      </c>
      <c r="D35" s="332" t="s">
        <v>62</v>
      </c>
      <c r="E35" s="333"/>
      <c r="F35" s="333"/>
      <c r="G35" s="333"/>
      <c r="H35" s="333"/>
      <c r="I35" s="333"/>
      <c r="J35" s="333"/>
      <c r="K35" s="334"/>
      <c r="L35" s="137"/>
      <c r="M35" s="7"/>
      <c r="N35" s="7"/>
      <c r="O35" s="7"/>
      <c r="P35" s="7"/>
      <c r="Q35" s="7"/>
      <c r="R35" s="7"/>
      <c r="S35" s="7"/>
      <c r="T35" s="7"/>
      <c r="U35" s="7"/>
      <c r="V35" s="7"/>
      <c r="W35" s="7"/>
      <c r="X35" s="7"/>
      <c r="Y35" s="7"/>
      <c r="Z35" s="7"/>
      <c r="AA35" s="7"/>
      <c r="AB35" s="7"/>
      <c r="AC35" s="7"/>
      <c r="AD35" s="7"/>
      <c r="AE35" s="7"/>
      <c r="AF35" s="7"/>
      <c r="AG35" s="7"/>
      <c r="AH35" s="7"/>
      <c r="AI35" s="7"/>
      <c r="AJ35" s="9"/>
      <c r="AK35" s="10"/>
      <c r="AL35" s="7"/>
      <c r="AM35" s="7"/>
      <c r="AN35" s="7"/>
      <c r="AO35" s="7"/>
      <c r="AP35" s="7"/>
      <c r="AQ35" s="7"/>
      <c r="AR35" s="7"/>
      <c r="AS35" s="7"/>
      <c r="AT35" s="7"/>
      <c r="AU35" s="7"/>
      <c r="AV35" s="7"/>
      <c r="AW35" s="7"/>
      <c r="AX35" s="7"/>
      <c r="AY35" s="7"/>
      <c r="AZ35" s="7"/>
      <c r="BA35" s="7"/>
      <c r="BB35" s="7"/>
      <c r="BC35" s="7"/>
      <c r="BD35" s="7"/>
      <c r="BE35" s="7"/>
      <c r="BF35" s="7"/>
      <c r="BG35" s="7"/>
      <c r="BH35" s="7"/>
      <c r="BI35" s="8"/>
      <c r="BJ35" s="78">
        <f t="shared" si="14"/>
        <v>0</v>
      </c>
      <c r="BK35" s="79">
        <f t="shared" si="14"/>
        <v>0</v>
      </c>
      <c r="BL35" s="79">
        <f t="shared" si="14"/>
        <v>0</v>
      </c>
      <c r="BM35" s="80">
        <f t="shared" si="14"/>
        <v>0</v>
      </c>
      <c r="BN35" s="81">
        <f t="shared" si="15"/>
        <v>0</v>
      </c>
      <c r="BO35" s="82">
        <f t="shared" si="15"/>
        <v>0</v>
      </c>
      <c r="BP35" s="82">
        <f t="shared" si="15"/>
        <v>0</v>
      </c>
      <c r="BQ35" s="83">
        <f t="shared" si="15"/>
        <v>0</v>
      </c>
      <c r="BR35" s="98">
        <f t="shared" si="16"/>
        <v>0</v>
      </c>
      <c r="BS35" s="99">
        <f t="shared" si="17"/>
        <v>0</v>
      </c>
      <c r="BT35" s="99">
        <f t="shared" si="18"/>
        <v>0</v>
      </c>
      <c r="BU35" s="100">
        <f t="shared" si="19"/>
        <v>0</v>
      </c>
      <c r="BV35" s="144">
        <f t="shared" si="9"/>
        <v>0</v>
      </c>
      <c r="BW35" s="138" t="str">
        <f t="shared" si="20"/>
        <v/>
      </c>
      <c r="BX35" s="139" t="str">
        <f t="shared" si="21"/>
        <v/>
      </c>
      <c r="BY35" s="279" t="str">
        <f t="shared" si="22"/>
        <v/>
      </c>
      <c r="BZ35" s="140"/>
      <c r="CA35" s="141"/>
      <c r="CB35" s="142" t="str">
        <f t="shared" si="23"/>
        <v/>
      </c>
      <c r="CD35" s="4">
        <f t="shared" si="24"/>
        <v>30</v>
      </c>
      <c r="CE35" s="4">
        <f t="shared" si="25"/>
        <v>0</v>
      </c>
      <c r="CF35" s="4">
        <f t="shared" si="26"/>
        <v>1</v>
      </c>
      <c r="CG35" s="4">
        <f t="shared" ca="1" si="10"/>
        <v>30</v>
      </c>
      <c r="CH35" s="159">
        <v>30</v>
      </c>
      <c r="CI35" s="157">
        <f t="shared" si="11"/>
        <v>1</v>
      </c>
      <c r="CJ35" s="157">
        <f t="shared" ca="1" si="29"/>
        <v>30</v>
      </c>
      <c r="CK35" s="157" t="str">
        <f t="shared" ca="1" si="29"/>
        <v>言い方</v>
      </c>
      <c r="CL35" s="158" t="str">
        <f t="shared" ca="1" si="29"/>
        <v>　Ａさんが「Ｂさん、給食当番でしょ！早くして」と言ったことで、Ｂさんが腹を立ててもめている。</v>
      </c>
      <c r="CM35" s="157">
        <f t="shared" ca="1" si="29"/>
        <v>0</v>
      </c>
      <c r="CN35" s="157">
        <f t="shared" ca="1" si="29"/>
        <v>0</v>
      </c>
      <c r="CO35" s="157">
        <f t="shared" ca="1" si="29"/>
        <v>0</v>
      </c>
      <c r="CP35" s="157">
        <f t="shared" ca="1" si="29"/>
        <v>0</v>
      </c>
      <c r="CQ35" s="244" t="str">
        <f t="shared" ca="1" si="27"/>
        <v/>
      </c>
      <c r="CR35" s="244" t="str">
        <f t="shared" ca="1" si="27"/>
        <v/>
      </c>
      <c r="CS35" s="244" t="str">
        <f t="shared" ca="1" si="27"/>
        <v/>
      </c>
      <c r="CT35" s="244" t="str">
        <f t="shared" ca="1" si="27"/>
        <v/>
      </c>
      <c r="JA35" s="5"/>
      <c r="JB35" s="4"/>
    </row>
    <row r="36" spans="1:262" s="1" customFormat="1" ht="39" customHeight="1">
      <c r="A36" s="126">
        <v>5</v>
      </c>
      <c r="B36" s="127" t="s">
        <v>20</v>
      </c>
      <c r="C36" s="130">
        <v>31</v>
      </c>
      <c r="D36" s="332" t="s">
        <v>57</v>
      </c>
      <c r="E36" s="333"/>
      <c r="F36" s="333"/>
      <c r="G36" s="333"/>
      <c r="H36" s="333"/>
      <c r="I36" s="333"/>
      <c r="J36" s="333"/>
      <c r="K36" s="334"/>
      <c r="L36" s="137"/>
      <c r="M36" s="7"/>
      <c r="N36" s="7"/>
      <c r="O36" s="7"/>
      <c r="P36" s="7"/>
      <c r="Q36" s="7"/>
      <c r="R36" s="7"/>
      <c r="S36" s="7"/>
      <c r="T36" s="7"/>
      <c r="U36" s="7"/>
      <c r="V36" s="7"/>
      <c r="W36" s="7"/>
      <c r="X36" s="7"/>
      <c r="Y36" s="7"/>
      <c r="Z36" s="7"/>
      <c r="AA36" s="7"/>
      <c r="AB36" s="7"/>
      <c r="AC36" s="7"/>
      <c r="AD36" s="7"/>
      <c r="AE36" s="7"/>
      <c r="AF36" s="7"/>
      <c r="AG36" s="7"/>
      <c r="AH36" s="7"/>
      <c r="AI36" s="7"/>
      <c r="AJ36" s="9"/>
      <c r="AK36" s="10"/>
      <c r="AL36" s="7"/>
      <c r="AM36" s="7"/>
      <c r="AN36" s="7"/>
      <c r="AO36" s="7"/>
      <c r="AP36" s="7"/>
      <c r="AQ36" s="7"/>
      <c r="AR36" s="7"/>
      <c r="AS36" s="7"/>
      <c r="AT36" s="7"/>
      <c r="AU36" s="7"/>
      <c r="AV36" s="7"/>
      <c r="AW36" s="7"/>
      <c r="AX36" s="7"/>
      <c r="AY36" s="7"/>
      <c r="AZ36" s="7"/>
      <c r="BA36" s="7"/>
      <c r="BB36" s="7"/>
      <c r="BC36" s="7"/>
      <c r="BD36" s="7"/>
      <c r="BE36" s="7"/>
      <c r="BF36" s="7"/>
      <c r="BG36" s="7"/>
      <c r="BH36" s="7"/>
      <c r="BI36" s="8"/>
      <c r="BJ36" s="78">
        <f t="shared" si="14"/>
        <v>0</v>
      </c>
      <c r="BK36" s="79">
        <f t="shared" si="14"/>
        <v>0</v>
      </c>
      <c r="BL36" s="79">
        <f t="shared" si="14"/>
        <v>0</v>
      </c>
      <c r="BM36" s="80">
        <f t="shared" si="14"/>
        <v>0</v>
      </c>
      <c r="BN36" s="81">
        <f t="shared" si="15"/>
        <v>0</v>
      </c>
      <c r="BO36" s="82">
        <f t="shared" si="15"/>
        <v>0</v>
      </c>
      <c r="BP36" s="82">
        <f t="shared" si="15"/>
        <v>0</v>
      </c>
      <c r="BQ36" s="83">
        <f t="shared" si="15"/>
        <v>0</v>
      </c>
      <c r="BR36" s="98">
        <f t="shared" si="16"/>
        <v>0</v>
      </c>
      <c r="BS36" s="99">
        <f t="shared" si="17"/>
        <v>0</v>
      </c>
      <c r="BT36" s="99">
        <f t="shared" si="18"/>
        <v>0</v>
      </c>
      <c r="BU36" s="100">
        <f t="shared" si="19"/>
        <v>0</v>
      </c>
      <c r="BV36" s="144">
        <f t="shared" si="9"/>
        <v>0</v>
      </c>
      <c r="BW36" s="138" t="str">
        <f t="shared" si="20"/>
        <v/>
      </c>
      <c r="BX36" s="139" t="str">
        <f t="shared" si="21"/>
        <v/>
      </c>
      <c r="BY36" s="279" t="str">
        <f t="shared" si="22"/>
        <v/>
      </c>
      <c r="BZ36" s="140"/>
      <c r="CA36" s="141"/>
      <c r="CB36" s="142" t="str">
        <f t="shared" si="23"/>
        <v/>
      </c>
      <c r="CD36" s="4">
        <f t="shared" si="24"/>
        <v>31</v>
      </c>
      <c r="CE36" s="4">
        <f t="shared" si="25"/>
        <v>0</v>
      </c>
      <c r="CF36" s="4">
        <f t="shared" si="26"/>
        <v>1</v>
      </c>
      <c r="CG36" s="4">
        <f t="shared" ca="1" si="10"/>
        <v>31</v>
      </c>
      <c r="CH36" s="159">
        <v>31</v>
      </c>
      <c r="CI36" s="157">
        <f t="shared" si="11"/>
        <v>1</v>
      </c>
      <c r="CJ36" s="157">
        <f t="shared" ref="CJ36:CP37" ca="1" si="30">IFERROR(INDEX(INDIRECT(CJ$4),MATCH($CH36,強制順位,0),1),"")</f>
        <v>31</v>
      </c>
      <c r="CK36" s="157" t="str">
        <f t="shared" ca="1" si="30"/>
        <v>言い方</v>
      </c>
      <c r="CL36" s="158" t="str">
        <f t="shared" ca="1" si="30"/>
        <v>　Ａさんの帰りの用意が遅くて、Ｂさんから「早くして」と強く言われてもめている。</v>
      </c>
      <c r="CM36" s="157">
        <f t="shared" ca="1" si="30"/>
        <v>0</v>
      </c>
      <c r="CN36" s="157">
        <f t="shared" ca="1" si="30"/>
        <v>0</v>
      </c>
      <c r="CO36" s="157">
        <f t="shared" ca="1" si="30"/>
        <v>0</v>
      </c>
      <c r="CP36" s="157">
        <f t="shared" ca="1" si="30"/>
        <v>0</v>
      </c>
      <c r="CQ36" s="244" t="str">
        <f t="shared" ca="1" si="27"/>
        <v/>
      </c>
      <c r="CR36" s="244" t="str">
        <f t="shared" ca="1" si="27"/>
        <v/>
      </c>
      <c r="CS36" s="244" t="str">
        <f t="shared" ca="1" si="27"/>
        <v/>
      </c>
      <c r="CT36" s="244" t="str">
        <f t="shared" ca="1" si="27"/>
        <v/>
      </c>
      <c r="JA36" s="5"/>
      <c r="JB36" s="4"/>
    </row>
    <row r="37" spans="1:262" s="1" customFormat="1" ht="39" customHeight="1">
      <c r="A37" s="126">
        <v>5</v>
      </c>
      <c r="B37" s="127" t="s">
        <v>20</v>
      </c>
      <c r="C37" s="130">
        <v>32</v>
      </c>
      <c r="D37" s="332" t="s">
        <v>50</v>
      </c>
      <c r="E37" s="333"/>
      <c r="F37" s="333"/>
      <c r="G37" s="333"/>
      <c r="H37" s="333"/>
      <c r="I37" s="333"/>
      <c r="J37" s="333"/>
      <c r="K37" s="334"/>
      <c r="L37" s="137"/>
      <c r="M37" s="7"/>
      <c r="N37" s="7"/>
      <c r="O37" s="7"/>
      <c r="P37" s="7"/>
      <c r="Q37" s="7"/>
      <c r="R37" s="7"/>
      <c r="S37" s="7"/>
      <c r="T37" s="7"/>
      <c r="U37" s="7"/>
      <c r="V37" s="7"/>
      <c r="W37" s="7"/>
      <c r="X37" s="7"/>
      <c r="Y37" s="7"/>
      <c r="Z37" s="7"/>
      <c r="AA37" s="7"/>
      <c r="AB37" s="7"/>
      <c r="AC37" s="7"/>
      <c r="AD37" s="7"/>
      <c r="AE37" s="7"/>
      <c r="AF37" s="7"/>
      <c r="AG37" s="7"/>
      <c r="AH37" s="7"/>
      <c r="AI37" s="7"/>
      <c r="AJ37" s="9"/>
      <c r="AK37" s="10"/>
      <c r="AL37" s="7"/>
      <c r="AM37" s="7"/>
      <c r="AN37" s="7"/>
      <c r="AO37" s="7"/>
      <c r="AP37" s="7"/>
      <c r="AQ37" s="7"/>
      <c r="AR37" s="7"/>
      <c r="AS37" s="7"/>
      <c r="AT37" s="7"/>
      <c r="AU37" s="7"/>
      <c r="AV37" s="7"/>
      <c r="AW37" s="7"/>
      <c r="AX37" s="7"/>
      <c r="AY37" s="7"/>
      <c r="AZ37" s="7"/>
      <c r="BA37" s="7"/>
      <c r="BB37" s="7"/>
      <c r="BC37" s="7"/>
      <c r="BD37" s="7"/>
      <c r="BE37" s="7"/>
      <c r="BF37" s="7"/>
      <c r="BG37" s="7"/>
      <c r="BH37" s="7"/>
      <c r="BI37" s="8"/>
      <c r="BJ37" s="78">
        <f t="shared" si="14"/>
        <v>0</v>
      </c>
      <c r="BK37" s="79">
        <f t="shared" si="14"/>
        <v>0</v>
      </c>
      <c r="BL37" s="79">
        <f t="shared" si="14"/>
        <v>0</v>
      </c>
      <c r="BM37" s="80">
        <f t="shared" si="14"/>
        <v>0</v>
      </c>
      <c r="BN37" s="81">
        <f t="shared" si="15"/>
        <v>0</v>
      </c>
      <c r="BO37" s="82">
        <f t="shared" si="15"/>
        <v>0</v>
      </c>
      <c r="BP37" s="82">
        <f t="shared" si="15"/>
        <v>0</v>
      </c>
      <c r="BQ37" s="83">
        <f t="shared" si="15"/>
        <v>0</v>
      </c>
      <c r="BR37" s="98">
        <f t="shared" si="16"/>
        <v>0</v>
      </c>
      <c r="BS37" s="99">
        <f t="shared" si="17"/>
        <v>0</v>
      </c>
      <c r="BT37" s="99">
        <f t="shared" si="18"/>
        <v>0</v>
      </c>
      <c r="BU37" s="100">
        <f t="shared" si="19"/>
        <v>0</v>
      </c>
      <c r="BV37" s="144">
        <f t="shared" si="9"/>
        <v>0</v>
      </c>
      <c r="BW37" s="138" t="str">
        <f t="shared" si="20"/>
        <v/>
      </c>
      <c r="BX37" s="139" t="str">
        <f t="shared" si="21"/>
        <v/>
      </c>
      <c r="BY37" s="279" t="str">
        <f t="shared" si="22"/>
        <v/>
      </c>
      <c r="BZ37" s="140"/>
      <c r="CA37" s="141"/>
      <c r="CB37" s="142" t="str">
        <f t="shared" si="23"/>
        <v/>
      </c>
      <c r="CD37" s="4">
        <f t="shared" si="24"/>
        <v>32</v>
      </c>
      <c r="CE37" s="4">
        <f t="shared" si="25"/>
        <v>0</v>
      </c>
      <c r="CF37" s="4">
        <f t="shared" si="26"/>
        <v>1</v>
      </c>
      <c r="CG37" s="4">
        <f t="shared" ca="1" si="10"/>
        <v>32</v>
      </c>
      <c r="CH37" s="159">
        <v>32</v>
      </c>
      <c r="CI37" s="157">
        <f t="shared" si="11"/>
        <v>1</v>
      </c>
      <c r="CJ37" s="157">
        <f t="shared" ca="1" si="30"/>
        <v>32</v>
      </c>
      <c r="CK37" s="157" t="str">
        <f t="shared" ca="1" si="30"/>
        <v>言い方</v>
      </c>
      <c r="CL37" s="158" t="str">
        <f t="shared" ca="1" si="30"/>
        <v>　サッカーのゴールキーパーをしているＡさんが点数を入れられ、Ｂさんから文句を言われてもめている。</v>
      </c>
      <c r="CM37" s="157">
        <f t="shared" ca="1" si="30"/>
        <v>0</v>
      </c>
      <c r="CN37" s="157">
        <f t="shared" ca="1" si="30"/>
        <v>0</v>
      </c>
      <c r="CO37" s="157">
        <f t="shared" ca="1" si="30"/>
        <v>0</v>
      </c>
      <c r="CP37" s="157">
        <f t="shared" ca="1" si="30"/>
        <v>0</v>
      </c>
      <c r="CQ37" s="244" t="str">
        <f t="shared" ca="1" si="27"/>
        <v/>
      </c>
      <c r="CR37" s="244" t="str">
        <f t="shared" ca="1" si="27"/>
        <v/>
      </c>
      <c r="CS37" s="244" t="str">
        <f t="shared" ca="1" si="27"/>
        <v/>
      </c>
      <c r="CT37" s="244" t="str">
        <f t="shared" ca="1" si="27"/>
        <v/>
      </c>
      <c r="JA37" s="5"/>
      <c r="JB37" s="4"/>
    </row>
    <row r="38" spans="1:262" s="2" customFormat="1" ht="14.25" thickBot="1">
      <c r="A38" s="118"/>
      <c r="B38" s="122"/>
      <c r="C38" s="120"/>
      <c r="D38" s="335" t="s">
        <v>14</v>
      </c>
      <c r="E38" s="335"/>
      <c r="F38" s="335"/>
      <c r="G38" s="335"/>
      <c r="H38" s="335"/>
      <c r="I38" s="335"/>
      <c r="J38" s="335"/>
      <c r="K38" s="336"/>
      <c r="L38" s="164">
        <f t="shared" ref="L38:AQ38" si="31">SUM(L6:L37)</f>
        <v>0</v>
      </c>
      <c r="M38" s="165">
        <f t="shared" si="31"/>
        <v>0</v>
      </c>
      <c r="N38" s="165">
        <f t="shared" si="31"/>
        <v>0</v>
      </c>
      <c r="O38" s="165">
        <f t="shared" si="31"/>
        <v>0</v>
      </c>
      <c r="P38" s="165">
        <f t="shared" si="31"/>
        <v>0</v>
      </c>
      <c r="Q38" s="165">
        <f t="shared" si="31"/>
        <v>0</v>
      </c>
      <c r="R38" s="165">
        <f t="shared" si="31"/>
        <v>0</v>
      </c>
      <c r="S38" s="165">
        <f t="shared" si="31"/>
        <v>0</v>
      </c>
      <c r="T38" s="165">
        <f t="shared" si="31"/>
        <v>0</v>
      </c>
      <c r="U38" s="165">
        <f t="shared" si="31"/>
        <v>0</v>
      </c>
      <c r="V38" s="165">
        <f t="shared" si="31"/>
        <v>0</v>
      </c>
      <c r="W38" s="165">
        <f t="shared" si="31"/>
        <v>0</v>
      </c>
      <c r="X38" s="165">
        <f t="shared" si="31"/>
        <v>0</v>
      </c>
      <c r="Y38" s="165">
        <f t="shared" si="31"/>
        <v>0</v>
      </c>
      <c r="Z38" s="165">
        <f t="shared" si="31"/>
        <v>0</v>
      </c>
      <c r="AA38" s="165">
        <f t="shared" si="31"/>
        <v>0</v>
      </c>
      <c r="AB38" s="165">
        <f t="shared" si="31"/>
        <v>0</v>
      </c>
      <c r="AC38" s="165">
        <f t="shared" si="31"/>
        <v>0</v>
      </c>
      <c r="AD38" s="165">
        <f t="shared" si="31"/>
        <v>0</v>
      </c>
      <c r="AE38" s="165">
        <f t="shared" si="31"/>
        <v>0</v>
      </c>
      <c r="AF38" s="165">
        <f t="shared" si="31"/>
        <v>0</v>
      </c>
      <c r="AG38" s="165">
        <f t="shared" si="31"/>
        <v>0</v>
      </c>
      <c r="AH38" s="165">
        <f t="shared" si="31"/>
        <v>0</v>
      </c>
      <c r="AI38" s="165">
        <f t="shared" si="31"/>
        <v>0</v>
      </c>
      <c r="AJ38" s="166">
        <f t="shared" si="31"/>
        <v>0</v>
      </c>
      <c r="AK38" s="167">
        <f t="shared" si="31"/>
        <v>0</v>
      </c>
      <c r="AL38" s="165">
        <f t="shared" si="31"/>
        <v>0</v>
      </c>
      <c r="AM38" s="165">
        <f t="shared" si="31"/>
        <v>0</v>
      </c>
      <c r="AN38" s="165">
        <f t="shared" si="31"/>
        <v>0</v>
      </c>
      <c r="AO38" s="165">
        <f t="shared" si="31"/>
        <v>0</v>
      </c>
      <c r="AP38" s="165">
        <f t="shared" si="31"/>
        <v>0</v>
      </c>
      <c r="AQ38" s="165">
        <f t="shared" si="31"/>
        <v>0</v>
      </c>
      <c r="AR38" s="165">
        <f t="shared" ref="AR38:BI38" si="32">SUM(AR6:AR37)</f>
        <v>0</v>
      </c>
      <c r="AS38" s="165">
        <f t="shared" si="32"/>
        <v>0</v>
      </c>
      <c r="AT38" s="165">
        <f t="shared" si="32"/>
        <v>0</v>
      </c>
      <c r="AU38" s="165">
        <f t="shared" si="32"/>
        <v>0</v>
      </c>
      <c r="AV38" s="165">
        <f t="shared" si="32"/>
        <v>0</v>
      </c>
      <c r="AW38" s="165">
        <f t="shared" si="32"/>
        <v>0</v>
      </c>
      <c r="AX38" s="165">
        <f t="shared" si="32"/>
        <v>0</v>
      </c>
      <c r="AY38" s="165">
        <f t="shared" si="32"/>
        <v>0</v>
      </c>
      <c r="AZ38" s="165">
        <f t="shared" si="32"/>
        <v>0</v>
      </c>
      <c r="BA38" s="165">
        <f t="shared" si="32"/>
        <v>0</v>
      </c>
      <c r="BB38" s="165">
        <f t="shared" si="32"/>
        <v>0</v>
      </c>
      <c r="BC38" s="165">
        <f t="shared" si="32"/>
        <v>0</v>
      </c>
      <c r="BD38" s="165">
        <f t="shared" si="32"/>
        <v>0</v>
      </c>
      <c r="BE38" s="165">
        <f t="shared" si="32"/>
        <v>0</v>
      </c>
      <c r="BF38" s="165">
        <f t="shared" si="32"/>
        <v>0</v>
      </c>
      <c r="BG38" s="165">
        <f t="shared" si="32"/>
        <v>0</v>
      </c>
      <c r="BH38" s="165">
        <f t="shared" si="32"/>
        <v>0</v>
      </c>
      <c r="BI38" s="168">
        <f t="shared" si="32"/>
        <v>0</v>
      </c>
      <c r="BJ38" s="169"/>
      <c r="BK38" s="170"/>
      <c r="BL38" s="170"/>
      <c r="BM38" s="171"/>
      <c r="BN38" s="172"/>
      <c r="BO38" s="173"/>
      <c r="BP38" s="173"/>
      <c r="BQ38" s="174"/>
      <c r="BR38" s="175"/>
      <c r="BS38" s="176"/>
      <c r="BT38" s="176"/>
      <c r="BU38" s="177"/>
      <c r="BV38" s="69">
        <f>SUM(BV6:BV37)</f>
        <v>0</v>
      </c>
      <c r="BW38" s="70">
        <f t="shared" ref="BW38" si="33">IFERROR(AVERAGE(L38:BI38),"")</f>
        <v>0</v>
      </c>
      <c r="BX38" s="71" t="str">
        <f t="shared" si="21"/>
        <v/>
      </c>
      <c r="BY38" s="280" t="str">
        <f t="shared" si="22"/>
        <v/>
      </c>
      <c r="BZ38" s="178">
        <f>SUM(BZ6:BZ37)</f>
        <v>0</v>
      </c>
      <c r="CA38" s="179">
        <f>SUM(CA6:CA37)</f>
        <v>0</v>
      </c>
      <c r="CB38" s="180">
        <f t="shared" si="23"/>
        <v>0</v>
      </c>
      <c r="CH38" s="152"/>
      <c r="CL38" s="147"/>
      <c r="JA38" s="3"/>
      <c r="JB38" s="3"/>
    </row>
  </sheetData>
  <sheetProtection password="CC04" sheet="1" objects="1" scenarios="1" selectLockedCells="1"/>
  <protectedRanges>
    <protectedRange sqref="D4 F4 D5:F5" name="範囲2"/>
    <protectedRange password="C47C" sqref="D4:D5 F4:F5 L2:BI3" name="範囲1"/>
    <protectedRange password="C47C" sqref="BZ6:CA37 L6:BI37" name="範囲1_1"/>
  </protectedRanges>
  <mergeCells count="110">
    <mergeCell ref="D35:K35"/>
    <mergeCell ref="D36:K36"/>
    <mergeCell ref="D37:K37"/>
    <mergeCell ref="D38:K38"/>
    <mergeCell ref="D29:K29"/>
    <mergeCell ref="D30:K30"/>
    <mergeCell ref="D31:K31"/>
    <mergeCell ref="D32:K32"/>
    <mergeCell ref="D33:K33"/>
    <mergeCell ref="D34:K34"/>
    <mergeCell ref="D23:K23"/>
    <mergeCell ref="D24:K24"/>
    <mergeCell ref="D25:K25"/>
    <mergeCell ref="D26:K26"/>
    <mergeCell ref="D27:K27"/>
    <mergeCell ref="D28:K28"/>
    <mergeCell ref="D17:K17"/>
    <mergeCell ref="D18:K18"/>
    <mergeCell ref="D19:K19"/>
    <mergeCell ref="D20:K20"/>
    <mergeCell ref="D21:K21"/>
    <mergeCell ref="D22:K22"/>
    <mergeCell ref="D11:K11"/>
    <mergeCell ref="D12:K12"/>
    <mergeCell ref="D13:K13"/>
    <mergeCell ref="D14:K14"/>
    <mergeCell ref="D15:K15"/>
    <mergeCell ref="D16:K16"/>
    <mergeCell ref="H5:J5"/>
    <mergeCell ref="D6:K6"/>
    <mergeCell ref="D7:K7"/>
    <mergeCell ref="D8:K8"/>
    <mergeCell ref="D9:K9"/>
    <mergeCell ref="D10:K10"/>
    <mergeCell ref="BX4:BX5"/>
    <mergeCell ref="BY4:BY5"/>
    <mergeCell ref="BZ4:BZ5"/>
    <mergeCell ref="CA4:CA5"/>
    <mergeCell ref="CB4:CB5"/>
    <mergeCell ref="JA4:JA5"/>
    <mergeCell ref="BR3:BR5"/>
    <mergeCell ref="BS3:BS5"/>
    <mergeCell ref="BT3:BT5"/>
    <mergeCell ref="BU3:BU5"/>
    <mergeCell ref="BV4:BV5"/>
    <mergeCell ref="BW4:BW5"/>
    <mergeCell ref="BN2:BQ2"/>
    <mergeCell ref="BR2:BU2"/>
    <mergeCell ref="BJ3:BJ5"/>
    <mergeCell ref="BK3:BK5"/>
    <mergeCell ref="BL3:BL5"/>
    <mergeCell ref="BM3:BM5"/>
    <mergeCell ref="BN3:BN5"/>
    <mergeCell ref="BO3:BO5"/>
    <mergeCell ref="BP3:BP5"/>
    <mergeCell ref="BQ3:BQ5"/>
    <mergeCell ref="BE2:BE3"/>
    <mergeCell ref="BF2:BF3"/>
    <mergeCell ref="BG2:BG3"/>
    <mergeCell ref="BH2:BH3"/>
    <mergeCell ref="BI2:BI3"/>
    <mergeCell ref="BJ2:BM2"/>
    <mergeCell ref="AY2:AY3"/>
    <mergeCell ref="AZ2:AZ3"/>
    <mergeCell ref="BA2:BA3"/>
    <mergeCell ref="BB2:BB3"/>
    <mergeCell ref="BC2:BC3"/>
    <mergeCell ref="BD2:BD3"/>
    <mergeCell ref="AS2:AS3"/>
    <mergeCell ref="AT2:AT3"/>
    <mergeCell ref="AU2:AU3"/>
    <mergeCell ref="AV2:AV3"/>
    <mergeCell ref="AW2:AW3"/>
    <mergeCell ref="AX2:AX3"/>
    <mergeCell ref="AM2:AM3"/>
    <mergeCell ref="AN2:AN3"/>
    <mergeCell ref="AO2:AO3"/>
    <mergeCell ref="AP2:AP3"/>
    <mergeCell ref="AQ2:AQ3"/>
    <mergeCell ref="AR2:AR3"/>
    <mergeCell ref="AG2:AG3"/>
    <mergeCell ref="AH2:AH3"/>
    <mergeCell ref="AI2:AI3"/>
    <mergeCell ref="AJ2:AJ3"/>
    <mergeCell ref="AK2:AK3"/>
    <mergeCell ref="AL2:AL3"/>
    <mergeCell ref="AA2:AA3"/>
    <mergeCell ref="AB2:AB3"/>
    <mergeCell ref="AC2:AC3"/>
    <mergeCell ref="AD2:AD3"/>
    <mergeCell ref="AE2:AE3"/>
    <mergeCell ref="AF2:AF3"/>
    <mergeCell ref="X2:X3"/>
    <mergeCell ref="Y2:Y3"/>
    <mergeCell ref="Z2:Z3"/>
    <mergeCell ref="O2:O3"/>
    <mergeCell ref="P2:P3"/>
    <mergeCell ref="Q2:Q3"/>
    <mergeCell ref="R2:R3"/>
    <mergeCell ref="S2:S3"/>
    <mergeCell ref="T2:T3"/>
    <mergeCell ref="E1:K1"/>
    <mergeCell ref="A2:J3"/>
    <mergeCell ref="K2:K3"/>
    <mergeCell ref="L2:L3"/>
    <mergeCell ref="M2:M3"/>
    <mergeCell ref="N2:N3"/>
    <mergeCell ref="U2:U3"/>
    <mergeCell ref="V2:V3"/>
    <mergeCell ref="W2:W3"/>
  </mergeCells>
  <phoneticPr fontId="1"/>
  <conditionalFormatting sqref="L4:BI5">
    <cfRule type="expression" dxfId="19" priority="2">
      <formula>L$4=2</formula>
    </cfRule>
    <cfRule type="expression" dxfId="18" priority="3">
      <formula>L$4=1</formula>
    </cfRule>
  </conditionalFormatting>
  <conditionalFormatting sqref="A6:CB36">
    <cfRule type="expression" dxfId="17" priority="1">
      <formula>$A6&lt;&gt;$A7</formula>
    </cfRule>
  </conditionalFormatting>
  <conditionalFormatting sqref="A37:CB37">
    <cfRule type="expression" dxfId="16" priority="10">
      <formula>$A37&lt;&gt;#REF!</formula>
    </cfRule>
  </conditionalFormatting>
  <dataValidations count="4">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37 VK6:VL37 AFG6:AFH37 APC6:APD37 AYY6:AYZ37 BIU6:BIV37 BSQ6:BSR37 CCM6:CCN37 CMI6:CMJ37 CWE6:CWF37 DGA6:DGB37 DPW6:DPX37 DZS6:DZT37 EJO6:EJP37 ETK6:ETL37 FDG6:FDH37 FNC6:FND37 FWY6:FWZ37 GGU6:GGV37 GQQ6:GQR37 HAM6:HAN37 HKI6:HKJ37 HUE6:HUF37 IEA6:IEB37 INW6:INX37 IXS6:IXT37 JHO6:JHP37 JRK6:JRL37 KBG6:KBH37 KLC6:KLD37 KUY6:KUZ37 LEU6:LEV37 LOQ6:LOR37 LYM6:LYN37 MII6:MIJ37 MSE6:MSF37 NCA6:NCB37 NLW6:NLX37 NVS6:NVT37 OFO6:OFP37 OPK6:OPL37 OZG6:OZH37 PJC6:PJD37 PSY6:PSZ37 QCU6:QCV37 QMQ6:QMR37 QWM6:QWN37 RGI6:RGJ37 RQE6:RQF37 SAA6:SAB37 SJW6:SJX37 STS6:STT37 TDO6:TDP37 TNK6:TNL37 TXG6:TXH37 UHC6:UHD37 UQY6:UQZ37 VAU6:VAV37 VKQ6:VKR37 VUM6:VUN37 WEI6:WEJ37 WOE6:WOF37 WYA6:WYB37 WVY14:WXV37 L14:BI37 JM14:LJ37 TI14:VF37 ADE14:AFB37 ANA14:AOX37 AWW14:AYT37 BGS14:BIP37 BQO14:BSL37 CAK14:CCH37 CKG14:CMD37 CUC14:CVZ37 DDY14:DFV37 DNU14:DPR37 DXQ14:DZN37 EHM14:EJJ37 ERI14:ETF37 FBE14:FDB37 FLA14:FMX37 FUW14:FWT37 GES14:GGP37 GOO14:GQL37 GYK14:HAH37 HIG14:HKD37 HSC14:HTZ37 IBY14:IDV37 ILU14:INR37 IVQ14:IXN37 JFM14:JHJ37 JPI14:JRF37 JZE14:KBB37 KJA14:KKX37 KSW14:KUT37 LCS14:LEP37 LMO14:LOL37 LWK14:LYH37 MGG14:MID37 MQC14:MRZ37 MZY14:NBV37 NJU14:NLR37 NTQ14:NVN37 ODM14:OFJ37 ONI14:OPF37 OXE14:OZB37 PHA14:PIX37 PQW14:PST37 QAS14:QCP37 QKO14:QML37 QUK14:QWH37 REG14:RGD37 ROC14:RPZ37 RXY14:RZV37 SHU14:SJR37 SRQ14:STN37 TBM14:TDJ37 TLI14:TNF37 TVE14:TXB37 UFA14:UGX37 UOW14:UQT37 UYS14:VAP37 VIO14:VKL37 VSK14:VUH37 WCG14:WED37 WMC14:WNZ37 BZ6:CA37">
      <formula1>"1,2,3,4"</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s>
  <pageMargins left="0.6692913385826772" right="0.43307086614173229" top="0.74803149606299213" bottom="0.47244094488188981" header="0.31496062992125984" footer="0.31496062992125984"/>
  <pageSetup paperSize="12" scale="57" orientation="portrait" horizontalDpi="4294967294" verticalDpi="0" r:id="rId1"/>
  <headerFooter>
    <oddHeader>&amp;C&amp;"ＭＳ 明朝,標準"&amp;20　&amp;R&amp;18平成26・27年度　小・中・高等学校教育相談</oddHeader>
    <oddFooter>&amp;C&amp;24&amp;A&amp;R&amp;18佐賀県教育センター</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61"/>
  <sheetViews>
    <sheetView showGridLines="0" view="pageBreakPreview" zoomScaleNormal="100" zoomScaleSheetLayoutView="100" workbookViewId="0">
      <selection activeCell="D3" sqref="D3"/>
    </sheetView>
  </sheetViews>
  <sheetFormatPr defaultRowHeight="13.5"/>
  <cols>
    <col min="1" max="1" width="1.125" customWidth="1"/>
    <col min="2" max="2" width="4.5" bestFit="1" customWidth="1"/>
    <col min="3" max="3" width="12.125" style="105" bestFit="1" customWidth="1"/>
    <col min="4" max="4" width="50" customWidth="1"/>
    <col min="9" max="16" width="4.5" customWidth="1"/>
    <col min="17" max="17" width="0.75"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7" width="9" hidden="1" customWidth="1"/>
    <col min="28" max="32" width="0" hidden="1" customWidth="1"/>
  </cols>
  <sheetData>
    <row r="1" spans="1:26" ht="5.25" customHeight="1" thickBot="1">
      <c r="B1" s="40"/>
    </row>
    <row r="2" spans="1:26" ht="30" customHeight="1" thickTop="1" thickBot="1">
      <c r="C2" s="261" t="str">
        <f>T2</f>
        <v>事後</v>
      </c>
      <c r="D2" s="262" t="str">
        <f>"　【"&amp;U2&amp;"】　結果　　　　　　「よくある」と「ときどきある」の合計の多い順に並べている。"</f>
        <v>　【トラブルの頻度】　結果　　　　　　「よくある」と「ときどきある」の合計の多い順に並べている。</v>
      </c>
      <c r="M2" s="264">
        <f>事後入力【トラブルの頻度】!D4</f>
        <v>0</v>
      </c>
      <c r="N2" s="264" t="s">
        <v>141</v>
      </c>
      <c r="O2" s="265">
        <f>事後入力【トラブルの頻度】!F4</f>
        <v>0</v>
      </c>
      <c r="P2" s="265" t="s">
        <v>142</v>
      </c>
      <c r="T2" t="s">
        <v>104</v>
      </c>
      <c r="U2" t="s">
        <v>87</v>
      </c>
    </row>
    <row r="3" spans="1:26" ht="26.25" customHeight="1" thickTop="1" thickBot="1">
      <c r="B3" s="41" t="s">
        <v>74</v>
      </c>
      <c r="M3" s="266">
        <f>事後入力【トラブルの頻度】!D5</f>
        <v>0</v>
      </c>
      <c r="N3" s="266" t="s">
        <v>143</v>
      </c>
      <c r="O3" s="266">
        <f>事後入力【トラブルの頻度】!F5</f>
        <v>0</v>
      </c>
      <c r="P3" s="266" t="s">
        <v>144</v>
      </c>
    </row>
    <row r="4" spans="1:26" ht="30" customHeight="1" thickTop="1" thickBot="1">
      <c r="B4" s="42" t="s">
        <v>75</v>
      </c>
      <c r="C4" s="107"/>
      <c r="D4" s="43"/>
      <c r="E4" s="44"/>
      <c r="F4" s="44"/>
      <c r="G4" s="44"/>
      <c r="H4" s="269" t="s">
        <v>145</v>
      </c>
      <c r="I4" s="426">
        <f ca="1">X61</f>
        <v>0</v>
      </c>
      <c r="J4" s="427"/>
      <c r="K4" s="428"/>
      <c r="L4" s="44"/>
      <c r="M4" s="44"/>
      <c r="N4" s="44"/>
      <c r="O4" s="44"/>
      <c r="P4" s="44"/>
      <c r="Q4" s="44"/>
      <c r="R4" s="44"/>
      <c r="S4" s="44"/>
      <c r="T4" s="43" t="str">
        <f>T2&amp;"入力【"&amp;U2&amp;"】!"</f>
        <v>事後入力【トラブルの頻度】!</v>
      </c>
      <c r="U4" s="43"/>
      <c r="V4" s="44"/>
      <c r="W4" s="44"/>
      <c r="X4" s="44"/>
      <c r="Y4" s="45"/>
    </row>
    <row r="5" spans="1:26" ht="3.75" customHeight="1" thickTop="1">
      <c r="B5" s="42"/>
      <c r="C5" s="107"/>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76</v>
      </c>
      <c r="D6" s="412" t="s">
        <v>136</v>
      </c>
      <c r="E6" s="413"/>
      <c r="F6" s="413"/>
      <c r="G6" s="413"/>
      <c r="H6" s="413"/>
      <c r="I6" s="413"/>
      <c r="J6" s="413"/>
      <c r="K6" s="413"/>
      <c r="L6" s="413"/>
      <c r="M6" s="413"/>
      <c r="N6" s="413"/>
      <c r="O6" s="414"/>
      <c r="P6" s="48"/>
      <c r="Q6" s="48"/>
      <c r="R6" s="48"/>
      <c r="S6" s="49" t="s">
        <v>100</v>
      </c>
      <c r="T6" s="50" t="s">
        <v>112</v>
      </c>
      <c r="U6" s="49" t="s">
        <v>113</v>
      </c>
      <c r="V6" s="49" t="s">
        <v>114</v>
      </c>
      <c r="W6" s="49" t="s">
        <v>115</v>
      </c>
      <c r="X6" s="49"/>
      <c r="Y6" s="51" t="s">
        <v>101</v>
      </c>
      <c r="Z6" s="154" t="s">
        <v>102</v>
      </c>
    </row>
    <row r="7" spans="1:26" ht="15" customHeight="1" thickBot="1">
      <c r="D7" s="52"/>
      <c r="T7" s="50"/>
    </row>
    <row r="8" spans="1:26" ht="6" customHeight="1" thickBot="1">
      <c r="A8" s="53"/>
      <c r="B8" s="54"/>
      <c r="C8" s="106"/>
      <c r="D8" s="55"/>
      <c r="E8" s="54"/>
      <c r="F8" s="54"/>
      <c r="G8" s="54"/>
      <c r="H8" s="54"/>
      <c r="I8" s="54"/>
      <c r="J8" s="54"/>
      <c r="K8" s="54"/>
      <c r="L8" s="54"/>
      <c r="M8" s="54"/>
      <c r="N8" s="54"/>
      <c r="O8" s="54"/>
      <c r="P8" s="56"/>
      <c r="T8" s="50"/>
    </row>
    <row r="9" spans="1:26" ht="26.25" customHeight="1" thickTop="1">
      <c r="A9" s="57"/>
      <c r="B9" s="58"/>
      <c r="C9" s="112" t="s">
        <v>79</v>
      </c>
      <c r="D9" s="113" t="s">
        <v>78</v>
      </c>
      <c r="E9" s="59"/>
      <c r="F9" s="59"/>
      <c r="G9" s="59"/>
      <c r="H9" s="59"/>
      <c r="I9" s="59"/>
      <c r="J9" s="59"/>
      <c r="K9" s="59"/>
      <c r="L9" s="59"/>
      <c r="M9" s="59"/>
      <c r="N9" s="59"/>
      <c r="O9" s="59"/>
      <c r="P9" s="60"/>
      <c r="Q9" s="59"/>
      <c r="R9">
        <v>5</v>
      </c>
      <c r="T9" s="252" t="str">
        <f ca="1">IFERROR(INDIRECT($T$4&amp;T$6&amp;$R9),"")</f>
        <v>よくある</v>
      </c>
      <c r="U9" s="253" t="str">
        <f t="shared" ref="U9:W9" ca="1" si="0">IFERROR(INDIRECT($T$4&amp;U$6&amp;$R9),"")</f>
        <v>ときどきある</v>
      </c>
      <c r="V9" s="255" t="str">
        <f t="shared" ca="1" si="0"/>
        <v>あまりない</v>
      </c>
      <c r="W9" s="254" t="str">
        <f t="shared" ca="1" si="0"/>
        <v>ない</v>
      </c>
      <c r="X9" s="256" t="str">
        <f ca="1">T9&amp;"・"&amp;U9&amp;CHAR(10)&amp;"合計"</f>
        <v>よくある・ときどきある
合計</v>
      </c>
    </row>
    <row r="10" spans="1:26" ht="6" customHeight="1" thickBot="1">
      <c r="A10" s="57"/>
      <c r="B10" s="62"/>
      <c r="C10" s="63"/>
      <c r="D10" s="258"/>
      <c r="E10" s="59"/>
      <c r="F10" s="59"/>
      <c r="G10" s="59"/>
      <c r="H10" s="59"/>
      <c r="I10" s="59"/>
      <c r="J10" s="59"/>
      <c r="K10" s="59"/>
      <c r="L10" s="59"/>
      <c r="M10" s="59"/>
      <c r="N10" s="59"/>
      <c r="O10" s="59"/>
      <c r="P10" s="60"/>
      <c r="Q10" s="59"/>
    </row>
    <row r="11" spans="1:26" ht="33.75" customHeight="1">
      <c r="A11" s="57"/>
      <c r="B11" s="61">
        <v>1</v>
      </c>
      <c r="C11" s="156" t="str">
        <f ca="1">Y11</f>
        <v>したいこと</v>
      </c>
      <c r="D11" s="110" t="str">
        <f ca="1">Z11</f>
        <v>　新しい本を自分が先に読みたいと言って、ＡさんとＢさんがもめている。</v>
      </c>
      <c r="E11" s="59"/>
      <c r="F11" s="59"/>
      <c r="G11" s="59"/>
      <c r="H11" s="59"/>
      <c r="I11" s="59"/>
      <c r="J11" s="59"/>
      <c r="K11" s="59"/>
      <c r="L11" s="59"/>
      <c r="M11" s="59"/>
      <c r="N11" s="59"/>
      <c r="O11" s="59"/>
      <c r="P11" s="60"/>
      <c r="Q11" s="59"/>
      <c r="R11">
        <v>6</v>
      </c>
      <c r="S11">
        <f ca="1">IFERROR(INDIRECT($T$4&amp;S$6&amp;$R11),"")</f>
        <v>1</v>
      </c>
      <c r="T11" s="245" t="str">
        <f ca="1">IFERROR(INDIRECT($T$4&amp;T$6&amp;$R11),"")</f>
        <v/>
      </c>
      <c r="U11" s="245" t="str">
        <f t="shared" ref="U11:Z26" ca="1" si="1">IFERROR(INDIRECT($T$4&amp;U$6&amp;$R11),"")</f>
        <v/>
      </c>
      <c r="V11" s="245" t="str">
        <f t="shared" ca="1" si="1"/>
        <v/>
      </c>
      <c r="W11" s="245" t="str">
        <f t="shared" ca="1" si="1"/>
        <v/>
      </c>
      <c r="X11" s="246">
        <f t="shared" ref="X11:X60" ca="1" si="2">SUM(T11:U11)</f>
        <v>0</v>
      </c>
      <c r="Y11" s="155" t="str">
        <f t="shared" ca="1" si="1"/>
        <v>したいこと</v>
      </c>
      <c r="Z11" t="str">
        <f t="shared" ca="1" si="1"/>
        <v>　新しい本を自分が先に読みたいと言って、ＡさんとＢさんがもめている。</v>
      </c>
    </row>
    <row r="12" spans="1:26" ht="33.75" customHeight="1">
      <c r="A12" s="57"/>
      <c r="B12" s="61">
        <v>2</v>
      </c>
      <c r="C12" s="108" t="str">
        <f t="shared" ref="C12:D42" ca="1" si="3">Y12</f>
        <v>したいこと</v>
      </c>
      <c r="D12" s="110" t="str">
        <f t="shared" ca="1" si="3"/>
        <v>　グループ活動のとき、自分がリーダーをしたいと言って、ＡさんとＢさんがもめている。</v>
      </c>
      <c r="E12" s="59"/>
      <c r="F12" s="59"/>
      <c r="G12" s="59"/>
      <c r="H12" s="59"/>
      <c r="I12" s="59"/>
      <c r="J12" s="59"/>
      <c r="K12" s="59"/>
      <c r="L12" s="59"/>
      <c r="M12" s="59"/>
      <c r="N12" s="59"/>
      <c r="O12" s="59"/>
      <c r="P12" s="60"/>
      <c r="Q12" s="59"/>
      <c r="R12">
        <v>7</v>
      </c>
      <c r="S12">
        <f t="shared" ref="S12:Z43" ca="1" si="4">IFERROR(INDIRECT($T$4&amp;S$6&amp;$R12),"")</f>
        <v>2</v>
      </c>
      <c r="T12" s="245" t="str">
        <f t="shared" ca="1" si="4"/>
        <v/>
      </c>
      <c r="U12" s="245" t="str">
        <f t="shared" ca="1" si="1"/>
        <v/>
      </c>
      <c r="V12" s="245" t="str">
        <f t="shared" ca="1" si="1"/>
        <v/>
      </c>
      <c r="W12" s="245" t="str">
        <f t="shared" ca="1" si="1"/>
        <v/>
      </c>
      <c r="X12" s="247">
        <f t="shared" ca="1" si="2"/>
        <v>0</v>
      </c>
      <c r="Y12" s="39" t="str">
        <f t="shared" ca="1" si="1"/>
        <v>したいこと</v>
      </c>
      <c r="Z12" t="str">
        <f t="shared" ca="1" si="1"/>
        <v>　グループ活動のとき、自分がリーダーをしたいと言って、ＡさんとＢさんがもめている。</v>
      </c>
    </row>
    <row r="13" spans="1:26" ht="33.75" customHeight="1">
      <c r="A13" s="57"/>
      <c r="B13" s="61">
        <v>3</v>
      </c>
      <c r="C13" s="108" t="str">
        <f t="shared" ca="1" si="3"/>
        <v>したいこと</v>
      </c>
      <c r="D13" s="110" t="str">
        <f t="shared" ca="1" si="3"/>
        <v>　掃除中、ＡさんがトイレットペーパーをＢさんより先に取りに行ったことでもめている。</v>
      </c>
      <c r="E13" s="59"/>
      <c r="F13" s="59"/>
      <c r="G13" s="59"/>
      <c r="H13" s="59"/>
      <c r="I13" s="59"/>
      <c r="J13" s="59"/>
      <c r="K13" s="59"/>
      <c r="L13" s="59"/>
      <c r="M13" s="59"/>
      <c r="N13" s="59"/>
      <c r="O13" s="59"/>
      <c r="P13" s="60"/>
      <c r="Q13" s="59"/>
      <c r="R13">
        <v>8</v>
      </c>
      <c r="S13">
        <f t="shared" ca="1" si="4"/>
        <v>3</v>
      </c>
      <c r="T13" s="245" t="str">
        <f t="shared" ca="1" si="4"/>
        <v/>
      </c>
      <c r="U13" s="245" t="str">
        <f t="shared" ca="1" si="1"/>
        <v/>
      </c>
      <c r="V13" s="245" t="str">
        <f t="shared" ca="1" si="1"/>
        <v/>
      </c>
      <c r="W13" s="245" t="str">
        <f t="shared" ca="1" si="1"/>
        <v/>
      </c>
      <c r="X13" s="247">
        <f t="shared" ca="1" si="2"/>
        <v>0</v>
      </c>
      <c r="Y13" s="39" t="str">
        <f t="shared" ca="1" si="1"/>
        <v>したいこと</v>
      </c>
      <c r="Z13" t="str">
        <f t="shared" ca="1" si="1"/>
        <v>　掃除中、ＡさんがトイレットペーパーをＢさんより先に取りに行ったことでもめている。</v>
      </c>
    </row>
    <row r="14" spans="1:26" ht="33.75" customHeight="1">
      <c r="A14" s="57"/>
      <c r="B14" s="61">
        <v>4</v>
      </c>
      <c r="C14" s="108" t="str">
        <f t="shared" ca="1" si="3"/>
        <v>したいこと</v>
      </c>
      <c r="D14" s="110" t="str">
        <f t="shared" ca="1" si="3"/>
        <v>　特別教室のかぎを自分が取りに行きたいと言って、ＡさんとＢさんがもめている。</v>
      </c>
      <c r="E14" s="59"/>
      <c r="F14" s="59"/>
      <c r="G14" s="59"/>
      <c r="H14" s="59"/>
      <c r="I14" s="59"/>
      <c r="J14" s="59"/>
      <c r="K14" s="59"/>
      <c r="L14" s="59"/>
      <c r="M14" s="59"/>
      <c r="N14" s="59"/>
      <c r="O14" s="59"/>
      <c r="P14" s="60"/>
      <c r="Q14" s="59"/>
      <c r="R14">
        <v>9</v>
      </c>
      <c r="S14">
        <f t="shared" ca="1" si="4"/>
        <v>4</v>
      </c>
      <c r="T14" s="245" t="str">
        <f t="shared" ca="1" si="4"/>
        <v/>
      </c>
      <c r="U14" s="245" t="str">
        <f t="shared" ca="1" si="1"/>
        <v/>
      </c>
      <c r="V14" s="245" t="str">
        <f t="shared" ca="1" si="1"/>
        <v/>
      </c>
      <c r="W14" s="245" t="str">
        <f t="shared" ca="1" si="1"/>
        <v/>
      </c>
      <c r="X14" s="247">
        <f t="shared" ca="1" si="2"/>
        <v>0</v>
      </c>
      <c r="Y14" s="39" t="str">
        <f t="shared" ca="1" si="1"/>
        <v>したいこと</v>
      </c>
      <c r="Z14" t="str">
        <f t="shared" ca="1" si="1"/>
        <v>　特別教室のかぎを自分が取りに行きたいと言って、ＡさんとＢさんがもめている。</v>
      </c>
    </row>
    <row r="15" spans="1:26" ht="33.75" customHeight="1">
      <c r="A15" s="57"/>
      <c r="B15" s="61">
        <v>5</v>
      </c>
      <c r="C15" s="108" t="str">
        <f t="shared" ca="1" si="3"/>
        <v>したいこと</v>
      </c>
      <c r="D15" s="110" t="str">
        <f t="shared" ca="1" si="3"/>
        <v>　列に並ぶとき、自分が先だと言って、ＡさんとＢさんがもめている。</v>
      </c>
      <c r="E15" s="59"/>
      <c r="F15" s="59"/>
      <c r="G15" s="59"/>
      <c r="H15" s="59"/>
      <c r="I15" s="59"/>
      <c r="J15" s="59"/>
      <c r="K15" s="59"/>
      <c r="L15" s="59"/>
      <c r="M15" s="59"/>
      <c r="N15" s="59"/>
      <c r="O15" s="59"/>
      <c r="P15" s="60"/>
      <c r="Q15" s="59"/>
      <c r="R15">
        <v>10</v>
      </c>
      <c r="S15">
        <f t="shared" ca="1" si="4"/>
        <v>5</v>
      </c>
      <c r="T15" s="245" t="str">
        <f t="shared" ca="1" si="4"/>
        <v/>
      </c>
      <c r="U15" s="245" t="str">
        <f t="shared" ca="1" si="1"/>
        <v/>
      </c>
      <c r="V15" s="245" t="str">
        <f t="shared" ca="1" si="1"/>
        <v/>
      </c>
      <c r="W15" s="245" t="str">
        <f t="shared" ca="1" si="1"/>
        <v/>
      </c>
      <c r="X15" s="247">
        <f t="shared" ca="1" si="2"/>
        <v>0</v>
      </c>
      <c r="Y15" s="39" t="str">
        <f t="shared" ca="1" si="1"/>
        <v>したいこと</v>
      </c>
      <c r="Z15" t="str">
        <f t="shared" ca="1" si="1"/>
        <v>　列に並ぶとき、自分が先だと言って、ＡさんとＢさんがもめている。</v>
      </c>
    </row>
    <row r="16" spans="1:26" ht="33.75" customHeight="1">
      <c r="A16" s="57"/>
      <c r="B16" s="61">
        <v>6</v>
      </c>
      <c r="C16" s="108" t="str">
        <f t="shared" ca="1" si="3"/>
        <v>したくないこと</v>
      </c>
      <c r="D16" s="110" t="str">
        <f t="shared" ca="1" si="3"/>
        <v>　ボール遊びをした後、ＡさんもＢさんもボールを片付けたくなくてもめている。</v>
      </c>
      <c r="E16" s="59"/>
      <c r="F16" s="59"/>
      <c r="G16" s="59"/>
      <c r="H16" s="59"/>
      <c r="I16" s="59"/>
      <c r="J16" s="59"/>
      <c r="K16" s="59"/>
      <c r="L16" s="59"/>
      <c r="M16" s="59"/>
      <c r="N16" s="59"/>
      <c r="O16" s="59"/>
      <c r="P16" s="60"/>
      <c r="Q16" s="59"/>
      <c r="R16">
        <v>11</v>
      </c>
      <c r="S16">
        <f t="shared" ca="1" si="4"/>
        <v>6</v>
      </c>
      <c r="T16" s="245" t="str">
        <f t="shared" ca="1" si="4"/>
        <v/>
      </c>
      <c r="U16" s="245" t="str">
        <f t="shared" ca="1" si="1"/>
        <v/>
      </c>
      <c r="V16" s="245" t="str">
        <f t="shared" ca="1" si="1"/>
        <v/>
      </c>
      <c r="W16" s="245" t="str">
        <f t="shared" ca="1" si="1"/>
        <v/>
      </c>
      <c r="X16" s="247">
        <f t="shared" ca="1" si="2"/>
        <v>0</v>
      </c>
      <c r="Y16" s="39" t="str">
        <f t="shared" ca="1" si="1"/>
        <v>したくないこと</v>
      </c>
      <c r="Z16" t="str">
        <f t="shared" ca="1" si="1"/>
        <v>　ボール遊びをした後、ＡさんもＢさんもボールを片付けたくなくてもめている。</v>
      </c>
    </row>
    <row r="17" spans="1:26" ht="33.75" customHeight="1">
      <c r="A17" s="57"/>
      <c r="B17" s="61">
        <v>7</v>
      </c>
      <c r="C17" s="108" t="str">
        <f t="shared" ca="1" si="3"/>
        <v>したくないこと</v>
      </c>
      <c r="D17" s="110" t="str">
        <f t="shared" ca="1" si="3"/>
        <v>　掃除のバケツをＡさんもＢさんも片付けたくなくてもめている。</v>
      </c>
      <c r="E17" s="59"/>
      <c r="F17" s="59"/>
      <c r="G17" s="59"/>
      <c r="H17" s="59"/>
      <c r="I17" s="59"/>
      <c r="J17" s="59"/>
      <c r="K17" s="59"/>
      <c r="L17" s="59"/>
      <c r="M17" s="59"/>
      <c r="N17" s="59"/>
      <c r="O17" s="59"/>
      <c r="P17" s="60"/>
      <c r="Q17" s="59"/>
      <c r="R17">
        <v>12</v>
      </c>
      <c r="S17">
        <f t="shared" ca="1" si="4"/>
        <v>7</v>
      </c>
      <c r="T17" s="245" t="str">
        <f t="shared" ca="1" si="4"/>
        <v/>
      </c>
      <c r="U17" s="245" t="str">
        <f t="shared" ca="1" si="1"/>
        <v/>
      </c>
      <c r="V17" s="245" t="str">
        <f t="shared" ca="1" si="1"/>
        <v/>
      </c>
      <c r="W17" s="245" t="str">
        <f t="shared" ca="1" si="1"/>
        <v/>
      </c>
      <c r="X17" s="247">
        <f t="shared" ca="1" si="2"/>
        <v>0</v>
      </c>
      <c r="Y17" s="39" t="str">
        <f t="shared" ca="1" si="1"/>
        <v>したくないこと</v>
      </c>
      <c r="Z17" t="str">
        <f t="shared" ca="1" si="1"/>
        <v>　掃除のバケツをＡさんもＢさんも片付けたくなくてもめている。</v>
      </c>
    </row>
    <row r="18" spans="1:26" ht="33.75" customHeight="1">
      <c r="A18" s="57"/>
      <c r="B18" s="61">
        <v>8</v>
      </c>
      <c r="C18" s="108" t="str">
        <f t="shared" ca="1" si="3"/>
        <v>したくないこと</v>
      </c>
      <c r="D18" s="110" t="str">
        <f t="shared" ca="1" si="3"/>
        <v>　日直の仕事をＡさんもＢさんもしたくなくてもめている。</v>
      </c>
      <c r="E18" s="59"/>
      <c r="F18" s="59"/>
      <c r="G18" s="59"/>
      <c r="H18" s="59"/>
      <c r="I18" s="59"/>
      <c r="J18" s="59"/>
      <c r="K18" s="59"/>
      <c r="L18" s="59"/>
      <c r="M18" s="59"/>
      <c r="N18" s="59"/>
      <c r="O18" s="59"/>
      <c r="P18" s="60"/>
      <c r="Q18" s="59"/>
      <c r="R18">
        <v>13</v>
      </c>
      <c r="S18">
        <f t="shared" ca="1" si="4"/>
        <v>8</v>
      </c>
      <c r="T18" s="245" t="str">
        <f t="shared" ca="1" si="4"/>
        <v/>
      </c>
      <c r="U18" s="245" t="str">
        <f t="shared" ca="1" si="1"/>
        <v/>
      </c>
      <c r="V18" s="245" t="str">
        <f t="shared" ca="1" si="1"/>
        <v/>
      </c>
      <c r="W18" s="245" t="str">
        <f t="shared" ca="1" si="1"/>
        <v/>
      </c>
      <c r="X18" s="247">
        <f t="shared" ca="1" si="2"/>
        <v>0</v>
      </c>
      <c r="Y18" s="39" t="str">
        <f t="shared" ca="1" si="1"/>
        <v>したくないこと</v>
      </c>
      <c r="Z18" t="str">
        <f t="shared" ca="1" si="1"/>
        <v>　日直の仕事をＡさんもＢさんもしたくなくてもめている。</v>
      </c>
    </row>
    <row r="19" spans="1:26" ht="33.75" customHeight="1">
      <c r="A19" s="57"/>
      <c r="B19" s="61">
        <v>9</v>
      </c>
      <c r="C19" s="108" t="str">
        <f t="shared" ca="1" si="3"/>
        <v>誤解・くいちがい</v>
      </c>
      <c r="D19" s="110" t="str">
        <f t="shared" ca="1" si="3"/>
        <v>　Ａさんは友だちと話をしていただけなのに、ＢさんがＡさんに「私の悪口を言ってたでしょ」と言ってもめている。</v>
      </c>
      <c r="E19" s="59"/>
      <c r="F19" s="59"/>
      <c r="G19" s="59"/>
      <c r="H19" s="59"/>
      <c r="I19" s="59"/>
      <c r="J19" s="59"/>
      <c r="K19" s="59"/>
      <c r="L19" s="59"/>
      <c r="M19" s="59"/>
      <c r="N19" s="59"/>
      <c r="O19" s="59"/>
      <c r="P19" s="60"/>
      <c r="Q19" s="59"/>
      <c r="R19">
        <v>14</v>
      </c>
      <c r="S19">
        <f t="shared" ca="1" si="4"/>
        <v>9</v>
      </c>
      <c r="T19" s="245" t="str">
        <f t="shared" ca="1" si="4"/>
        <v/>
      </c>
      <c r="U19" s="245" t="str">
        <f t="shared" ca="1" si="1"/>
        <v/>
      </c>
      <c r="V19" s="245" t="str">
        <f t="shared" ca="1" si="1"/>
        <v/>
      </c>
      <c r="W19" s="245" t="str">
        <f t="shared" ca="1" si="1"/>
        <v/>
      </c>
      <c r="X19" s="247">
        <f t="shared" ca="1" si="2"/>
        <v>0</v>
      </c>
      <c r="Y19" s="39" t="str">
        <f t="shared" ca="1" si="1"/>
        <v>誤解・くいちがい</v>
      </c>
      <c r="Z19" t="str">
        <f t="shared" ca="1" si="1"/>
        <v>　Ａさんは友だちと話をしていただけなのに、ＢさんがＡさんに「私の悪口を言ってたでしょ」と言ってもめている。</v>
      </c>
    </row>
    <row r="20" spans="1:26" ht="33.75" customHeight="1">
      <c r="A20" s="57"/>
      <c r="B20" s="61">
        <v>10</v>
      </c>
      <c r="C20" s="108" t="str">
        <f t="shared" ca="1" si="3"/>
        <v>誤解・くいちがい</v>
      </c>
      <c r="D20" s="110" t="str">
        <f t="shared" ca="1" si="3"/>
        <v>　ＡさんがＢさんの牛乳を配り忘れたとき、Ｂさんが「わざと配らなかった」と言ってもめている。</v>
      </c>
      <c r="E20" s="59"/>
      <c r="F20" s="59"/>
      <c r="G20" s="59"/>
      <c r="H20" s="59"/>
      <c r="I20" s="59"/>
      <c r="J20" s="59"/>
      <c r="K20" s="59"/>
      <c r="L20" s="59"/>
      <c r="M20" s="59"/>
      <c r="N20" s="59"/>
      <c r="O20" s="59"/>
      <c r="P20" s="60"/>
      <c r="Q20" s="59"/>
      <c r="R20">
        <v>15</v>
      </c>
      <c r="S20">
        <f t="shared" ca="1" si="4"/>
        <v>10</v>
      </c>
      <c r="T20" s="245" t="str">
        <f t="shared" ca="1" si="4"/>
        <v/>
      </c>
      <c r="U20" s="245" t="str">
        <f t="shared" ca="1" si="1"/>
        <v/>
      </c>
      <c r="V20" s="245" t="str">
        <f t="shared" ca="1" si="1"/>
        <v/>
      </c>
      <c r="W20" s="245" t="str">
        <f t="shared" ca="1" si="1"/>
        <v/>
      </c>
      <c r="X20" s="247">
        <f t="shared" ca="1" si="2"/>
        <v>0</v>
      </c>
      <c r="Y20" s="39" t="str">
        <f t="shared" ca="1" si="1"/>
        <v>誤解・くいちがい</v>
      </c>
      <c r="Z20" t="str">
        <f t="shared" ca="1" si="1"/>
        <v>　ＡさんがＢさんの牛乳を配り忘れたとき、Ｂさんが「わざと配らなかった」と言ってもめている。</v>
      </c>
    </row>
    <row r="21" spans="1:26" ht="33.75" customHeight="1">
      <c r="A21" s="57"/>
      <c r="B21" s="61">
        <v>11</v>
      </c>
      <c r="C21" s="108" t="str">
        <f t="shared" ca="1" si="3"/>
        <v>誤解・くいちがい</v>
      </c>
      <c r="D21" s="110" t="str">
        <f t="shared" ca="1" si="3"/>
        <v>　ドッジボールで、ボールが当たったか当たっていないかで、ＡさんとＢさんがもめている。</v>
      </c>
      <c r="E21" s="59"/>
      <c r="F21" s="59"/>
      <c r="G21" s="59"/>
      <c r="H21" s="59"/>
      <c r="I21" s="59"/>
      <c r="J21" s="59"/>
      <c r="K21" s="59"/>
      <c r="L21" s="59"/>
      <c r="M21" s="59"/>
      <c r="N21" s="59"/>
      <c r="O21" s="59"/>
      <c r="P21" s="60"/>
      <c r="Q21" s="59"/>
      <c r="R21">
        <v>16</v>
      </c>
      <c r="S21">
        <f t="shared" ca="1" si="4"/>
        <v>11</v>
      </c>
      <c r="T21" s="245" t="str">
        <f t="shared" ca="1" si="4"/>
        <v/>
      </c>
      <c r="U21" s="245" t="str">
        <f t="shared" ca="1" si="1"/>
        <v/>
      </c>
      <c r="V21" s="245" t="str">
        <f t="shared" ca="1" si="1"/>
        <v/>
      </c>
      <c r="W21" s="245" t="str">
        <f t="shared" ca="1" si="1"/>
        <v/>
      </c>
      <c r="X21" s="247">
        <f t="shared" ca="1" si="2"/>
        <v>0</v>
      </c>
      <c r="Y21" s="39" t="str">
        <f t="shared" ca="1" si="1"/>
        <v>誤解・くいちがい</v>
      </c>
      <c r="Z21" t="str">
        <f t="shared" ca="1" si="1"/>
        <v>　ドッジボールで、ボールが当たったか当たっていないかで、ＡさんとＢさんがもめている。</v>
      </c>
    </row>
    <row r="22" spans="1:26" ht="33.75" customHeight="1">
      <c r="A22" s="57"/>
      <c r="B22" s="61">
        <v>12</v>
      </c>
      <c r="C22" s="108" t="str">
        <f t="shared" ca="1" si="3"/>
        <v>誤解・くいちがい</v>
      </c>
      <c r="D22" s="110" t="str">
        <f t="shared" ca="1" si="3"/>
        <v>　ろう下を走ったか、走っていないかで、ＡさんとＢさんがもめている。</v>
      </c>
      <c r="E22" s="59"/>
      <c r="F22" s="59"/>
      <c r="G22" s="59"/>
      <c r="H22" s="59"/>
      <c r="I22" s="59"/>
      <c r="J22" s="59"/>
      <c r="K22" s="59"/>
      <c r="L22" s="59"/>
      <c r="M22" s="59"/>
      <c r="N22" s="59"/>
      <c r="O22" s="59"/>
      <c r="P22" s="60"/>
      <c r="Q22" s="59"/>
      <c r="R22">
        <v>17</v>
      </c>
      <c r="S22">
        <f t="shared" ca="1" si="4"/>
        <v>12</v>
      </c>
      <c r="T22" s="245" t="str">
        <f t="shared" ca="1" si="4"/>
        <v/>
      </c>
      <c r="U22" s="245" t="str">
        <f t="shared" ca="1" si="1"/>
        <v/>
      </c>
      <c r="V22" s="245" t="str">
        <f t="shared" ca="1" si="1"/>
        <v/>
      </c>
      <c r="W22" s="245" t="str">
        <f t="shared" ca="1" si="1"/>
        <v/>
      </c>
      <c r="X22" s="247">
        <f t="shared" ca="1" si="2"/>
        <v>0</v>
      </c>
      <c r="Y22" s="39" t="str">
        <f t="shared" ca="1" si="1"/>
        <v>誤解・くいちがい</v>
      </c>
      <c r="Z22" t="str">
        <f t="shared" ca="1" si="1"/>
        <v>　ろう下を走ったか、走っていないかで、ＡさんとＢさんがもめている。</v>
      </c>
    </row>
    <row r="23" spans="1:26" ht="33.75" customHeight="1">
      <c r="A23" s="57"/>
      <c r="B23" s="61">
        <v>13</v>
      </c>
      <c r="C23" s="108" t="str">
        <f t="shared" ca="1" si="3"/>
        <v>誤解・くいちがい</v>
      </c>
      <c r="D23" s="110" t="str">
        <f t="shared" ca="1" si="3"/>
        <v>　通りすがりに机にぶつかったとき、わざとぶつかったかわざとではなかったかで、ＡさんとＢさんがもめている。</v>
      </c>
      <c r="E23" s="59"/>
      <c r="F23" s="59"/>
      <c r="G23" s="59"/>
      <c r="H23" s="59"/>
      <c r="I23" s="59"/>
      <c r="J23" s="59"/>
      <c r="K23" s="59"/>
      <c r="L23" s="59"/>
      <c r="M23" s="59"/>
      <c r="N23" s="59"/>
      <c r="O23" s="59"/>
      <c r="P23" s="60"/>
      <c r="Q23" s="59"/>
      <c r="R23">
        <v>18</v>
      </c>
      <c r="S23">
        <f t="shared" ca="1" si="4"/>
        <v>13</v>
      </c>
      <c r="T23" s="245" t="str">
        <f t="shared" ca="1" si="4"/>
        <v/>
      </c>
      <c r="U23" s="245" t="str">
        <f t="shared" ca="1" si="1"/>
        <v/>
      </c>
      <c r="V23" s="245" t="str">
        <f t="shared" ca="1" si="1"/>
        <v/>
      </c>
      <c r="W23" s="245" t="str">
        <f t="shared" ca="1" si="1"/>
        <v/>
      </c>
      <c r="X23" s="247">
        <f t="shared" ca="1" si="2"/>
        <v>0</v>
      </c>
      <c r="Y23" s="39" t="str">
        <f t="shared" ca="1" si="1"/>
        <v>誤解・くいちがい</v>
      </c>
      <c r="Z23" t="str">
        <f t="shared" ca="1" si="1"/>
        <v>　通りすがりに机にぶつかったとき、わざとぶつかったかわざとではなかったかで、ＡさんとＢさんがもめている。</v>
      </c>
    </row>
    <row r="24" spans="1:26" ht="33.75" customHeight="1">
      <c r="A24" s="57"/>
      <c r="B24" s="61">
        <v>14</v>
      </c>
      <c r="C24" s="108" t="str">
        <f t="shared" ca="1" si="3"/>
        <v>誤解・くいちがい</v>
      </c>
      <c r="D24" s="110" t="str">
        <f t="shared" ca="1" si="3"/>
        <v>　悪口を言ったか、言っていないかで、ＡさんとＢさんがもめている。</v>
      </c>
      <c r="E24" s="59"/>
      <c r="F24" s="59"/>
      <c r="G24" s="59"/>
      <c r="H24" s="59"/>
      <c r="I24" s="59"/>
      <c r="J24" s="59"/>
      <c r="K24" s="59"/>
      <c r="L24" s="59"/>
      <c r="M24" s="59"/>
      <c r="N24" s="59"/>
      <c r="O24" s="59"/>
      <c r="P24" s="60"/>
      <c r="Q24" s="59"/>
      <c r="R24">
        <v>19</v>
      </c>
      <c r="S24">
        <f t="shared" ca="1" si="4"/>
        <v>14</v>
      </c>
      <c r="T24" s="245" t="str">
        <f t="shared" ca="1" si="4"/>
        <v/>
      </c>
      <c r="U24" s="245" t="str">
        <f t="shared" ca="1" si="1"/>
        <v/>
      </c>
      <c r="V24" s="245" t="str">
        <f t="shared" ca="1" si="1"/>
        <v/>
      </c>
      <c r="W24" s="245" t="str">
        <f t="shared" ca="1" si="1"/>
        <v/>
      </c>
      <c r="X24" s="247">
        <f t="shared" ca="1" si="2"/>
        <v>0</v>
      </c>
      <c r="Y24" s="39" t="str">
        <f t="shared" ca="1" si="1"/>
        <v>誤解・くいちがい</v>
      </c>
      <c r="Z24" t="str">
        <f t="shared" ca="1" si="1"/>
        <v>　悪口を言ったか、言っていないかで、ＡさんとＢさんがもめている。</v>
      </c>
    </row>
    <row r="25" spans="1:26" ht="33.75" customHeight="1">
      <c r="A25" s="57"/>
      <c r="B25" s="61">
        <v>15</v>
      </c>
      <c r="C25" s="108" t="str">
        <f t="shared" ca="1" si="3"/>
        <v>誤解・くいちがい</v>
      </c>
      <c r="D25" s="110" t="str">
        <f t="shared" ca="1" si="3"/>
        <v>　サッカーやドッジボールで、ボールが線から出たか出ていないかで、ＡさんとＢさんがもめている。</v>
      </c>
      <c r="E25" s="59"/>
      <c r="F25" s="59"/>
      <c r="G25" s="59"/>
      <c r="H25" s="59"/>
      <c r="I25" s="59"/>
      <c r="J25" s="59"/>
      <c r="K25" s="59"/>
      <c r="L25" s="59"/>
      <c r="M25" s="59"/>
      <c r="N25" s="59"/>
      <c r="O25" s="59"/>
      <c r="P25" s="60"/>
      <c r="Q25" s="59"/>
      <c r="R25">
        <v>20</v>
      </c>
      <c r="S25">
        <f t="shared" ca="1" si="4"/>
        <v>15</v>
      </c>
      <c r="T25" s="245" t="str">
        <f t="shared" ca="1" si="4"/>
        <v/>
      </c>
      <c r="U25" s="245" t="str">
        <f t="shared" ca="1" si="1"/>
        <v/>
      </c>
      <c r="V25" s="245" t="str">
        <f t="shared" ca="1" si="1"/>
        <v/>
      </c>
      <c r="W25" s="245" t="str">
        <f t="shared" ca="1" si="1"/>
        <v/>
      </c>
      <c r="X25" s="247">
        <f t="shared" ca="1" si="2"/>
        <v>0</v>
      </c>
      <c r="Y25" s="39" t="str">
        <f t="shared" ca="1" si="1"/>
        <v>誤解・くいちがい</v>
      </c>
      <c r="Z25" t="str">
        <f t="shared" ca="1" si="1"/>
        <v>　サッカーやドッジボールで、ボールが線から出たか出ていないかで、ＡさんとＢさんがもめている。</v>
      </c>
    </row>
    <row r="26" spans="1:26" ht="33.75" customHeight="1">
      <c r="A26" s="57"/>
      <c r="B26" s="61">
        <v>16</v>
      </c>
      <c r="C26" s="108" t="str">
        <f t="shared" ca="1" si="3"/>
        <v>誤解・くいちがい</v>
      </c>
      <c r="D26" s="110" t="str">
        <f t="shared" ca="1" si="3"/>
        <v>　最初は、２人でふざけて遊んでいたがいつの間にか本気になって、ＡさんとＢさんがもめている。</v>
      </c>
      <c r="E26" s="59"/>
      <c r="F26" s="59"/>
      <c r="G26" s="59"/>
      <c r="H26" s="59"/>
      <c r="I26" s="59"/>
      <c r="J26" s="59"/>
      <c r="K26" s="59"/>
      <c r="L26" s="59"/>
      <c r="M26" s="59"/>
      <c r="N26" s="59"/>
      <c r="O26" s="59"/>
      <c r="P26" s="60"/>
      <c r="Q26" s="59"/>
      <c r="R26">
        <v>21</v>
      </c>
      <c r="S26">
        <f t="shared" ca="1" si="4"/>
        <v>16</v>
      </c>
      <c r="T26" s="245" t="str">
        <f t="shared" ca="1" si="4"/>
        <v/>
      </c>
      <c r="U26" s="245" t="str">
        <f t="shared" ca="1" si="1"/>
        <v/>
      </c>
      <c r="V26" s="245" t="str">
        <f t="shared" ca="1" si="1"/>
        <v/>
      </c>
      <c r="W26" s="245" t="str">
        <f t="shared" ca="1" si="1"/>
        <v/>
      </c>
      <c r="X26" s="247">
        <f t="shared" ca="1" si="2"/>
        <v>0</v>
      </c>
      <c r="Y26" s="39" t="str">
        <f t="shared" ca="1" si="1"/>
        <v>誤解・くいちがい</v>
      </c>
      <c r="Z26" t="str">
        <f t="shared" ca="1" si="1"/>
        <v>　最初は、２人でふざけて遊んでいたがいつの間にか本気になって、ＡさんとＢさんがもめている。</v>
      </c>
    </row>
    <row r="27" spans="1:26" ht="33.75" customHeight="1">
      <c r="A27" s="57"/>
      <c r="B27" s="61">
        <v>17</v>
      </c>
      <c r="C27" s="108" t="str">
        <f t="shared" ca="1" si="3"/>
        <v>ルールやマナー</v>
      </c>
      <c r="D27" s="110" t="str">
        <f t="shared" ca="1" si="3"/>
        <v>　遊んでいるとき、順番を守らないＡさんにＢさんが注意をしてもめている。</v>
      </c>
      <c r="E27" s="59"/>
      <c r="F27" s="59"/>
      <c r="G27" s="59"/>
      <c r="H27" s="59"/>
      <c r="I27" s="59"/>
      <c r="J27" s="59"/>
      <c r="K27" s="59"/>
      <c r="L27" s="59"/>
      <c r="M27" s="59"/>
      <c r="N27" s="59"/>
      <c r="O27" s="59"/>
      <c r="P27" s="60"/>
      <c r="Q27" s="59"/>
      <c r="R27">
        <v>22</v>
      </c>
      <c r="S27">
        <f t="shared" ca="1" si="4"/>
        <v>17</v>
      </c>
      <c r="T27" s="245" t="str">
        <f t="shared" ca="1" si="4"/>
        <v/>
      </c>
      <c r="U27" s="245" t="str">
        <f t="shared" ca="1" si="4"/>
        <v/>
      </c>
      <c r="V27" s="245" t="str">
        <f t="shared" ca="1" si="4"/>
        <v/>
      </c>
      <c r="W27" s="245" t="str">
        <f t="shared" ca="1" si="4"/>
        <v/>
      </c>
      <c r="X27" s="247">
        <f t="shared" ca="1" si="2"/>
        <v>0</v>
      </c>
      <c r="Y27" s="39" t="str">
        <f t="shared" ca="1" si="4"/>
        <v>ルールやマナー</v>
      </c>
      <c r="Z27" t="str">
        <f t="shared" ca="1" si="4"/>
        <v>　遊んでいるとき、順番を守らないＡさんにＢさんが注意をしてもめている。</v>
      </c>
    </row>
    <row r="28" spans="1:26" ht="33.75" customHeight="1">
      <c r="A28" s="57"/>
      <c r="B28" s="61">
        <v>18</v>
      </c>
      <c r="C28" s="108" t="str">
        <f t="shared" ca="1" si="3"/>
        <v>ルールやマナー</v>
      </c>
      <c r="D28" s="110" t="str">
        <f t="shared" ca="1" si="3"/>
        <v>　掃除をしないＡさんに、Ｂさんが注意をしてもめている。</v>
      </c>
      <c r="E28" s="59"/>
      <c r="F28" s="59"/>
      <c r="G28" s="59"/>
      <c r="H28" s="59"/>
      <c r="I28" s="59"/>
      <c r="J28" s="59"/>
      <c r="K28" s="59"/>
      <c r="L28" s="59"/>
      <c r="M28" s="59"/>
      <c r="N28" s="59"/>
      <c r="O28" s="59"/>
      <c r="P28" s="60"/>
      <c r="R28">
        <v>23</v>
      </c>
      <c r="S28">
        <f t="shared" ca="1" si="4"/>
        <v>18</v>
      </c>
      <c r="T28" s="245" t="str">
        <f t="shared" ca="1" si="4"/>
        <v/>
      </c>
      <c r="U28" s="245" t="str">
        <f t="shared" ca="1" si="4"/>
        <v/>
      </c>
      <c r="V28" s="245" t="str">
        <f t="shared" ca="1" si="4"/>
        <v/>
      </c>
      <c r="W28" s="245" t="str">
        <f t="shared" ca="1" si="4"/>
        <v/>
      </c>
      <c r="X28" s="247">
        <f t="shared" ca="1" si="2"/>
        <v>0</v>
      </c>
      <c r="Y28" s="39" t="str">
        <f t="shared" ca="1" si="4"/>
        <v>ルールやマナー</v>
      </c>
      <c r="Z28" t="str">
        <f t="shared" ca="1" si="4"/>
        <v>　掃除をしないＡさんに、Ｂさんが注意をしてもめている。</v>
      </c>
    </row>
    <row r="29" spans="1:26" ht="33.75" customHeight="1">
      <c r="A29" s="57"/>
      <c r="B29" s="61">
        <v>19</v>
      </c>
      <c r="C29" s="108" t="str">
        <f t="shared" ca="1" si="3"/>
        <v>ルールやマナー</v>
      </c>
      <c r="D29" s="110" t="str">
        <f t="shared" ca="1" si="3"/>
        <v>　みんなで遊ぶと決めた日に、いっしょに遊ばないＡさんにＢさんが注意をしてもめている。</v>
      </c>
      <c r="E29" s="59"/>
      <c r="F29" s="59"/>
      <c r="G29" s="59"/>
      <c r="H29" s="59"/>
      <c r="I29" s="59"/>
      <c r="J29" s="59"/>
      <c r="K29" s="59"/>
      <c r="L29" s="59"/>
      <c r="M29" s="59"/>
      <c r="N29" s="59"/>
      <c r="O29" s="59"/>
      <c r="P29" s="60"/>
      <c r="Q29" s="59"/>
      <c r="R29">
        <v>24</v>
      </c>
      <c r="S29">
        <f t="shared" ca="1" si="4"/>
        <v>19</v>
      </c>
      <c r="T29" s="245" t="str">
        <f t="shared" ca="1" si="4"/>
        <v/>
      </c>
      <c r="U29" s="245" t="str">
        <f t="shared" ca="1" si="4"/>
        <v/>
      </c>
      <c r="V29" s="245" t="str">
        <f t="shared" ca="1" si="4"/>
        <v/>
      </c>
      <c r="W29" s="245" t="str">
        <f t="shared" ca="1" si="4"/>
        <v/>
      </c>
      <c r="X29" s="247">
        <f t="shared" ca="1" si="2"/>
        <v>0</v>
      </c>
      <c r="Y29" s="39" t="str">
        <f t="shared" ca="1" si="4"/>
        <v>ルールやマナー</v>
      </c>
      <c r="Z29" t="str">
        <f t="shared" ca="1" si="4"/>
        <v>　みんなで遊ぶと決めた日に、いっしょに遊ばないＡさんにＢさんが注意をしてもめている。</v>
      </c>
    </row>
    <row r="30" spans="1:26" ht="33.75" customHeight="1">
      <c r="A30" s="57"/>
      <c r="B30" s="61">
        <v>20</v>
      </c>
      <c r="C30" s="108" t="str">
        <f t="shared" ca="1" si="3"/>
        <v>ルールやマナー</v>
      </c>
      <c r="D30" s="110" t="str">
        <f t="shared" ca="1" si="3"/>
        <v>　授業が始まっても本を読むのをやめないＡさんに、Ｂさんが注意をしてもめている。</v>
      </c>
      <c r="E30" s="59"/>
      <c r="F30" s="59"/>
      <c r="G30" s="59"/>
      <c r="H30" s="59"/>
      <c r="I30" s="59"/>
      <c r="J30" s="59"/>
      <c r="K30" s="59"/>
      <c r="L30" s="59"/>
      <c r="M30" s="59"/>
      <c r="N30" s="59"/>
      <c r="O30" s="59"/>
      <c r="P30" s="60"/>
      <c r="R30">
        <v>25</v>
      </c>
      <c r="S30">
        <f t="shared" ca="1" si="4"/>
        <v>20</v>
      </c>
      <c r="T30" s="245" t="str">
        <f t="shared" ca="1" si="4"/>
        <v/>
      </c>
      <c r="U30" s="245" t="str">
        <f t="shared" ca="1" si="4"/>
        <v/>
      </c>
      <c r="V30" s="245" t="str">
        <f t="shared" ca="1" si="4"/>
        <v/>
      </c>
      <c r="W30" s="245" t="str">
        <f t="shared" ca="1" si="4"/>
        <v/>
      </c>
      <c r="X30" s="247">
        <f t="shared" ca="1" si="2"/>
        <v>0</v>
      </c>
      <c r="Y30" s="39" t="str">
        <f t="shared" ca="1" si="4"/>
        <v>ルールやマナー</v>
      </c>
      <c r="Z30" t="str">
        <f t="shared" ca="1" si="4"/>
        <v>　授業が始まっても本を読むのをやめないＡさんに、Ｂさんが注意をしてもめている。</v>
      </c>
    </row>
    <row r="31" spans="1:26" ht="33.75" customHeight="1">
      <c r="A31" s="57"/>
      <c r="B31" s="61">
        <v>21</v>
      </c>
      <c r="C31" s="108" t="str">
        <f t="shared" ca="1" si="3"/>
        <v>ルールやマナー</v>
      </c>
      <c r="D31" s="110" t="str">
        <f t="shared" ca="1" si="3"/>
        <v>　ＡさんがＢさんに「一緒に遊ぼう」と言ったときに、断られてもめている。</v>
      </c>
      <c r="E31" s="59"/>
      <c r="F31" s="59"/>
      <c r="G31" s="59"/>
      <c r="H31" s="59"/>
      <c r="I31" s="59"/>
      <c r="J31" s="59"/>
      <c r="K31" s="59"/>
      <c r="L31" s="59"/>
      <c r="M31" s="59"/>
      <c r="N31" s="59"/>
      <c r="O31" s="59"/>
      <c r="P31" s="60"/>
      <c r="R31">
        <v>26</v>
      </c>
      <c r="S31">
        <f t="shared" ca="1" si="4"/>
        <v>21</v>
      </c>
      <c r="T31" s="245" t="str">
        <f t="shared" ca="1" si="4"/>
        <v/>
      </c>
      <c r="U31" s="245" t="str">
        <f t="shared" ca="1" si="4"/>
        <v/>
      </c>
      <c r="V31" s="245" t="str">
        <f t="shared" ca="1" si="4"/>
        <v/>
      </c>
      <c r="W31" s="245" t="str">
        <f t="shared" ca="1" si="4"/>
        <v/>
      </c>
      <c r="X31" s="247">
        <f t="shared" ca="1" si="2"/>
        <v>0</v>
      </c>
      <c r="Y31" s="39" t="str">
        <f t="shared" ca="1" si="4"/>
        <v>ルールやマナー</v>
      </c>
      <c r="Z31" t="str">
        <f t="shared" ca="1" si="4"/>
        <v>　ＡさんがＢさんに「一緒に遊ぼう」と言ったときに、断られてもめている。</v>
      </c>
    </row>
    <row r="32" spans="1:26" ht="33.75" customHeight="1">
      <c r="A32" s="57"/>
      <c r="B32" s="61">
        <v>22</v>
      </c>
      <c r="C32" s="108" t="str">
        <f t="shared" ca="1" si="3"/>
        <v>ルールやマナー</v>
      </c>
      <c r="D32" s="110" t="str">
        <f t="shared" ca="1" si="3"/>
        <v>　Ａさんが授業で２人組をつくるときに「一緒にしよう」と言ったら、Ｂさんに断られてもめている。</v>
      </c>
      <c r="E32" s="59"/>
      <c r="F32" s="59"/>
      <c r="G32" s="59"/>
      <c r="H32" s="59"/>
      <c r="I32" s="59"/>
      <c r="J32" s="59"/>
      <c r="K32" s="59"/>
      <c r="L32" s="59"/>
      <c r="M32" s="59"/>
      <c r="N32" s="59"/>
      <c r="O32" s="59"/>
      <c r="P32" s="60"/>
      <c r="R32">
        <v>27</v>
      </c>
      <c r="S32">
        <f t="shared" ca="1" si="4"/>
        <v>22</v>
      </c>
      <c r="T32" s="245" t="str">
        <f t="shared" ca="1" si="4"/>
        <v/>
      </c>
      <c r="U32" s="245" t="str">
        <f t="shared" ca="1" si="4"/>
        <v/>
      </c>
      <c r="V32" s="245" t="str">
        <f t="shared" ca="1" si="4"/>
        <v/>
      </c>
      <c r="W32" s="245" t="str">
        <f t="shared" ca="1" si="4"/>
        <v/>
      </c>
      <c r="X32" s="247">
        <f t="shared" ca="1" si="2"/>
        <v>0</v>
      </c>
      <c r="Y32" s="39" t="str">
        <f t="shared" ca="1" si="4"/>
        <v>ルールやマナー</v>
      </c>
      <c r="Z32" t="str">
        <f t="shared" ca="1" si="4"/>
        <v>　Ａさんが授業で２人組をつくるときに「一緒にしよう」と言ったら、Ｂさんに断られてもめている。</v>
      </c>
    </row>
    <row r="33" spans="1:26" ht="33.75" customHeight="1">
      <c r="A33" s="57"/>
      <c r="B33" s="61">
        <v>23</v>
      </c>
      <c r="C33" s="108" t="str">
        <f t="shared" ca="1" si="3"/>
        <v>ルールやマナー</v>
      </c>
      <c r="D33" s="110" t="str">
        <f t="shared" ca="1" si="3"/>
        <v>　ＡさんがＢさんと「一緒に行こう」と約束していたが、他の友だちと行っていることが分かりもめている。</v>
      </c>
      <c r="E33" s="59"/>
      <c r="F33" s="59"/>
      <c r="G33" s="59"/>
      <c r="H33" s="59"/>
      <c r="I33" s="59"/>
      <c r="J33" s="59"/>
      <c r="K33" s="59"/>
      <c r="L33" s="59"/>
      <c r="M33" s="59"/>
      <c r="N33" s="59"/>
      <c r="O33" s="59"/>
      <c r="P33" s="60"/>
      <c r="R33">
        <v>28</v>
      </c>
      <c r="S33">
        <f t="shared" ca="1" si="4"/>
        <v>23</v>
      </c>
      <c r="T33" s="245" t="str">
        <f t="shared" ca="1" si="4"/>
        <v/>
      </c>
      <c r="U33" s="245" t="str">
        <f t="shared" ca="1" si="4"/>
        <v/>
      </c>
      <c r="V33" s="245" t="str">
        <f t="shared" ca="1" si="4"/>
        <v/>
      </c>
      <c r="W33" s="245" t="str">
        <f t="shared" ca="1" si="4"/>
        <v/>
      </c>
      <c r="X33" s="247">
        <f t="shared" ca="1" si="2"/>
        <v>0</v>
      </c>
      <c r="Y33" s="39" t="str">
        <f t="shared" ca="1" si="4"/>
        <v>ルールやマナー</v>
      </c>
      <c r="Z33" t="str">
        <f t="shared" ca="1" si="4"/>
        <v>　ＡさんがＢさんと「一緒に行こう」と約束していたが、他の友だちと行っていることが分かりもめている。</v>
      </c>
    </row>
    <row r="34" spans="1:26" ht="33.75" customHeight="1">
      <c r="A34" s="57"/>
      <c r="B34" s="61">
        <v>24</v>
      </c>
      <c r="C34" s="108" t="str">
        <f t="shared" ca="1" si="3"/>
        <v>ルールやマナー</v>
      </c>
      <c r="D34" s="110" t="str">
        <f t="shared" ca="1" si="3"/>
        <v>　Ａさんがふざけて、Ｂさんが嫌がるあだ名で呼んでもめている。</v>
      </c>
      <c r="E34" s="59"/>
      <c r="F34" s="59"/>
      <c r="G34" s="59"/>
      <c r="H34" s="59"/>
      <c r="I34" s="59"/>
      <c r="J34" s="59"/>
      <c r="K34" s="59"/>
      <c r="L34" s="59"/>
      <c r="M34" s="59"/>
      <c r="N34" s="59"/>
      <c r="O34" s="59"/>
      <c r="P34" s="60"/>
      <c r="R34">
        <v>29</v>
      </c>
      <c r="S34">
        <f t="shared" ca="1" si="4"/>
        <v>24</v>
      </c>
      <c r="T34" s="245" t="str">
        <f t="shared" ca="1" si="4"/>
        <v/>
      </c>
      <c r="U34" s="245" t="str">
        <f t="shared" ca="1" si="4"/>
        <v/>
      </c>
      <c r="V34" s="245" t="str">
        <f t="shared" ca="1" si="4"/>
        <v/>
      </c>
      <c r="W34" s="245" t="str">
        <f t="shared" ca="1" si="4"/>
        <v/>
      </c>
      <c r="X34" s="247">
        <f t="shared" ca="1" si="2"/>
        <v>0</v>
      </c>
      <c r="Y34" s="39" t="str">
        <f t="shared" ca="1" si="4"/>
        <v>ルールやマナー</v>
      </c>
      <c r="Z34" t="str">
        <f t="shared" ca="1" si="4"/>
        <v>　Ａさんがふざけて、Ｂさんが嫌がるあだ名で呼んでもめている。</v>
      </c>
    </row>
    <row r="35" spans="1:26" ht="33.75" customHeight="1">
      <c r="A35" s="57"/>
      <c r="B35" s="61">
        <v>25</v>
      </c>
      <c r="C35" s="108" t="str">
        <f t="shared" ca="1" si="3"/>
        <v>ルールやマナー</v>
      </c>
      <c r="D35" s="110" t="str">
        <f t="shared" ca="1" si="3"/>
        <v>　Ａさんが、Ｂさんの好きな人を友だちにばらしたことでもめている。</v>
      </c>
      <c r="E35" s="59"/>
      <c r="F35" s="59"/>
      <c r="G35" s="59"/>
      <c r="H35" s="59"/>
      <c r="I35" s="59"/>
      <c r="J35" s="59"/>
      <c r="K35" s="59"/>
      <c r="L35" s="59"/>
      <c r="M35" s="59"/>
      <c r="N35" s="59"/>
      <c r="O35" s="59"/>
      <c r="P35" s="60"/>
      <c r="R35">
        <v>30</v>
      </c>
      <c r="S35">
        <f t="shared" ca="1" si="4"/>
        <v>25</v>
      </c>
      <c r="T35" s="245" t="str">
        <f t="shared" ca="1" si="4"/>
        <v/>
      </c>
      <c r="U35" s="245" t="str">
        <f t="shared" ca="1" si="4"/>
        <v/>
      </c>
      <c r="V35" s="245" t="str">
        <f t="shared" ca="1" si="4"/>
        <v/>
      </c>
      <c r="W35" s="245" t="str">
        <f t="shared" ca="1" si="4"/>
        <v/>
      </c>
      <c r="X35" s="247">
        <f t="shared" ca="1" si="2"/>
        <v>0</v>
      </c>
      <c r="Y35" s="39" t="str">
        <f t="shared" ca="1" si="4"/>
        <v>ルールやマナー</v>
      </c>
      <c r="Z35" t="str">
        <f t="shared" ca="1" si="4"/>
        <v>　Ａさんが、Ｂさんの好きな人を友だちにばらしたことでもめている。</v>
      </c>
    </row>
    <row r="36" spans="1:26" ht="33.75" customHeight="1">
      <c r="A36" s="57"/>
      <c r="B36" s="61">
        <v>26</v>
      </c>
      <c r="C36" s="108" t="str">
        <f t="shared" ca="1" si="3"/>
        <v>言い方</v>
      </c>
      <c r="D36" s="110" t="str">
        <f t="shared" ca="1" si="3"/>
        <v>　Ａさんが「トランプをしたい」と言ったら、Ｂさんが「いや」と言ってもめている。</v>
      </c>
      <c r="E36" s="59"/>
      <c r="F36" s="59"/>
      <c r="G36" s="59"/>
      <c r="H36" s="59"/>
      <c r="I36" s="59"/>
      <c r="J36" s="59"/>
      <c r="K36" s="59"/>
      <c r="L36" s="59"/>
      <c r="M36" s="59"/>
      <c r="N36" s="59"/>
      <c r="O36" s="59"/>
      <c r="P36" s="60"/>
      <c r="R36">
        <v>31</v>
      </c>
      <c r="S36">
        <f t="shared" ca="1" si="4"/>
        <v>26</v>
      </c>
      <c r="T36" s="245" t="str">
        <f t="shared" ca="1" si="4"/>
        <v/>
      </c>
      <c r="U36" s="245" t="str">
        <f t="shared" ca="1" si="4"/>
        <v/>
      </c>
      <c r="V36" s="245" t="str">
        <f t="shared" ca="1" si="4"/>
        <v/>
      </c>
      <c r="W36" s="245" t="str">
        <f t="shared" ca="1" si="4"/>
        <v/>
      </c>
      <c r="X36" s="247">
        <f t="shared" ca="1" si="2"/>
        <v>0</v>
      </c>
      <c r="Y36" s="39" t="str">
        <f t="shared" ca="1" si="4"/>
        <v>言い方</v>
      </c>
      <c r="Z36" t="str">
        <f t="shared" ca="1" si="4"/>
        <v>　Ａさんが「トランプをしたい」と言ったら、Ｂさんが「いや」と言ってもめている。</v>
      </c>
    </row>
    <row r="37" spans="1:26" ht="33.75" customHeight="1">
      <c r="A37" s="57"/>
      <c r="B37" s="61">
        <v>27</v>
      </c>
      <c r="C37" s="108" t="str">
        <f t="shared" ca="1" si="3"/>
        <v>言い方</v>
      </c>
      <c r="D37" s="110" t="str">
        <f t="shared" ca="1" si="3"/>
        <v>　話し合いで、Ａさんが強い言い方をしたことで、Ｂさんが腹を立ててもめている。　</v>
      </c>
      <c r="E37" s="59"/>
      <c r="F37" s="59"/>
      <c r="G37" s="59"/>
      <c r="H37" s="59"/>
      <c r="I37" s="59"/>
      <c r="J37" s="59"/>
      <c r="K37" s="59"/>
      <c r="L37" s="59"/>
      <c r="M37" s="59"/>
      <c r="N37" s="59"/>
      <c r="O37" s="59"/>
      <c r="P37" s="60"/>
      <c r="R37">
        <v>32</v>
      </c>
      <c r="S37">
        <f t="shared" ca="1" si="4"/>
        <v>27</v>
      </c>
      <c r="T37" s="245" t="str">
        <f t="shared" ca="1" si="4"/>
        <v/>
      </c>
      <c r="U37" s="245" t="str">
        <f t="shared" ca="1" si="4"/>
        <v/>
      </c>
      <c r="V37" s="245" t="str">
        <f t="shared" ca="1" si="4"/>
        <v/>
      </c>
      <c r="W37" s="245" t="str">
        <f t="shared" ca="1" si="4"/>
        <v/>
      </c>
      <c r="X37" s="247">
        <f t="shared" ca="1" si="2"/>
        <v>0</v>
      </c>
      <c r="Y37" s="39" t="str">
        <f t="shared" ca="1" si="4"/>
        <v>言い方</v>
      </c>
      <c r="Z37" t="str">
        <f t="shared" ca="1" si="4"/>
        <v>　話し合いで、Ａさんが強い言い方をしたことで、Ｂさんが腹を立ててもめている。　</v>
      </c>
    </row>
    <row r="38" spans="1:26" ht="33.75" customHeight="1">
      <c r="A38" s="57"/>
      <c r="B38" s="61">
        <v>28</v>
      </c>
      <c r="C38" s="108" t="str">
        <f t="shared" ca="1" si="3"/>
        <v>言い方</v>
      </c>
      <c r="D38" s="110" t="str">
        <f t="shared" ca="1" si="3"/>
        <v>　Ａさんが投げたボールをＢさんが取り損ねて、「ちゃんと取れ」「ちゃんと投げろ」と言い合ってもめている。</v>
      </c>
      <c r="E38" s="59"/>
      <c r="F38" s="59"/>
      <c r="G38" s="59"/>
      <c r="H38" s="59"/>
      <c r="I38" s="59"/>
      <c r="J38" s="59"/>
      <c r="K38" s="59"/>
      <c r="L38" s="59"/>
      <c r="M38" s="59"/>
      <c r="N38" s="59"/>
      <c r="O38" s="59"/>
      <c r="P38" s="60"/>
      <c r="R38">
        <v>33</v>
      </c>
      <c r="S38">
        <f t="shared" ca="1" si="4"/>
        <v>28</v>
      </c>
      <c r="T38" s="245" t="str">
        <f t="shared" ca="1" si="4"/>
        <v/>
      </c>
      <c r="U38" s="245" t="str">
        <f t="shared" ca="1" si="4"/>
        <v/>
      </c>
      <c r="V38" s="245" t="str">
        <f t="shared" ca="1" si="4"/>
        <v/>
      </c>
      <c r="W38" s="245" t="str">
        <f t="shared" ca="1" si="4"/>
        <v/>
      </c>
      <c r="X38" s="247">
        <f t="shared" ca="1" si="2"/>
        <v>0</v>
      </c>
      <c r="Y38" s="39" t="str">
        <f t="shared" ca="1" si="4"/>
        <v>言い方</v>
      </c>
      <c r="Z38" t="str">
        <f t="shared" ca="1" si="4"/>
        <v>　Ａさんが投げたボールをＢさんが取り損ねて、「ちゃんと取れ」「ちゃんと投げろ」と言い合ってもめている。</v>
      </c>
    </row>
    <row r="39" spans="1:26" ht="33.75" customHeight="1">
      <c r="A39" s="57"/>
      <c r="B39" s="61">
        <v>29</v>
      </c>
      <c r="C39" s="108" t="str">
        <f t="shared" ca="1" si="3"/>
        <v>言い方</v>
      </c>
      <c r="D39" s="110" t="str">
        <f t="shared" ca="1" si="3"/>
        <v>　物を運んでいるとき、ＡさんがＢさんから「ちゃんと持ってよ！」と強く言われて、もめている。</v>
      </c>
      <c r="E39" s="59"/>
      <c r="F39" s="59"/>
      <c r="G39" s="59"/>
      <c r="H39" s="59"/>
      <c r="I39" s="59"/>
      <c r="J39" s="59"/>
      <c r="K39" s="59"/>
      <c r="L39" s="59"/>
      <c r="M39" s="59"/>
      <c r="N39" s="59"/>
      <c r="O39" s="59"/>
      <c r="P39" s="60"/>
      <c r="R39">
        <v>34</v>
      </c>
      <c r="S39">
        <f t="shared" ca="1" si="4"/>
        <v>29</v>
      </c>
      <c r="T39" s="245" t="str">
        <f t="shared" ca="1" si="4"/>
        <v/>
      </c>
      <c r="U39" s="245" t="str">
        <f t="shared" ca="1" si="4"/>
        <v/>
      </c>
      <c r="V39" s="245" t="str">
        <f t="shared" ca="1" si="4"/>
        <v/>
      </c>
      <c r="W39" s="245" t="str">
        <f t="shared" ca="1" si="4"/>
        <v/>
      </c>
      <c r="X39" s="247">
        <f t="shared" ca="1" si="2"/>
        <v>0</v>
      </c>
      <c r="Y39" s="39" t="str">
        <f t="shared" ca="1" si="4"/>
        <v>言い方</v>
      </c>
      <c r="Z39" t="str">
        <f t="shared" ca="1" si="4"/>
        <v>　物を運んでいるとき、ＡさんがＢさんから「ちゃんと持ってよ！」と強く言われて、もめている。</v>
      </c>
    </row>
    <row r="40" spans="1:26" ht="33.75" customHeight="1">
      <c r="A40" s="57"/>
      <c r="B40" s="104">
        <v>30</v>
      </c>
      <c r="C40" s="109" t="str">
        <f t="shared" ca="1" si="3"/>
        <v>言い方</v>
      </c>
      <c r="D40" s="111" t="str">
        <f t="shared" ca="1" si="3"/>
        <v>　Ａさんが「Ｂさん、給食当番でしょ！早くして」と言ったことで、Ｂさんが腹を立ててもめている。</v>
      </c>
      <c r="E40" s="59"/>
      <c r="F40" s="59"/>
      <c r="G40" s="59"/>
      <c r="H40" s="59"/>
      <c r="I40" s="59"/>
      <c r="J40" s="59"/>
      <c r="K40" s="59"/>
      <c r="L40" s="59"/>
      <c r="M40" s="59"/>
      <c r="N40" s="59"/>
      <c r="O40" s="59"/>
      <c r="P40" s="60"/>
      <c r="R40">
        <v>35</v>
      </c>
      <c r="S40">
        <f t="shared" ca="1" si="4"/>
        <v>30</v>
      </c>
      <c r="T40" s="245" t="str">
        <f t="shared" ca="1" si="4"/>
        <v/>
      </c>
      <c r="U40" s="245" t="str">
        <f t="shared" ca="1" si="4"/>
        <v/>
      </c>
      <c r="V40" s="245" t="str">
        <f t="shared" ca="1" si="4"/>
        <v/>
      </c>
      <c r="W40" s="245" t="str">
        <f t="shared" ca="1" si="4"/>
        <v/>
      </c>
      <c r="X40" s="247">
        <f t="shared" ca="1" si="2"/>
        <v>0</v>
      </c>
      <c r="Y40" s="39" t="str">
        <f t="shared" ca="1" si="4"/>
        <v>言い方</v>
      </c>
      <c r="Z40" t="str">
        <f t="shared" ca="1" si="4"/>
        <v>　Ａさんが「Ｂさん、給食当番でしょ！早くして」と言ったことで、Ｂさんが腹を立ててもめている。</v>
      </c>
    </row>
    <row r="41" spans="1:26" ht="33.75" customHeight="1">
      <c r="A41" s="57"/>
      <c r="B41" s="61">
        <v>31</v>
      </c>
      <c r="C41" s="108" t="str">
        <f t="shared" ca="1" si="3"/>
        <v>言い方</v>
      </c>
      <c r="D41" s="110" t="str">
        <f t="shared" ca="1" si="3"/>
        <v>　Ａさんの帰りの用意が遅くて、Ｂさんから「早くして」と強く言われてもめている。</v>
      </c>
      <c r="E41" s="59"/>
      <c r="F41" s="59"/>
      <c r="G41" s="59"/>
      <c r="H41" s="59"/>
      <c r="I41" s="59"/>
      <c r="J41" s="59"/>
      <c r="K41" s="59"/>
      <c r="L41" s="59"/>
      <c r="M41" s="59"/>
      <c r="N41" s="59"/>
      <c r="O41" s="59"/>
      <c r="P41" s="60"/>
      <c r="R41">
        <v>36</v>
      </c>
      <c r="S41">
        <f t="shared" ca="1" si="4"/>
        <v>31</v>
      </c>
      <c r="T41" s="245" t="str">
        <f t="shared" ca="1" si="4"/>
        <v/>
      </c>
      <c r="U41" s="245" t="str">
        <f t="shared" ca="1" si="4"/>
        <v/>
      </c>
      <c r="V41" s="245" t="str">
        <f t="shared" ca="1" si="4"/>
        <v/>
      </c>
      <c r="W41" s="245" t="str">
        <f t="shared" ca="1" si="4"/>
        <v/>
      </c>
      <c r="X41" s="247">
        <f t="shared" ca="1" si="2"/>
        <v>0</v>
      </c>
      <c r="Y41" s="39" t="str">
        <f t="shared" ca="1" si="4"/>
        <v>言い方</v>
      </c>
      <c r="Z41" t="str">
        <f t="shared" ca="1" si="4"/>
        <v>　Ａさんの帰りの用意が遅くて、Ｂさんから「早くして」と強く言われてもめている。</v>
      </c>
    </row>
    <row r="42" spans="1:26" ht="33.75" customHeight="1" thickBot="1">
      <c r="A42" s="57"/>
      <c r="B42" s="61">
        <v>32</v>
      </c>
      <c r="C42" s="108" t="str">
        <f t="shared" ca="1" si="3"/>
        <v>言い方</v>
      </c>
      <c r="D42" s="110" t="str">
        <f t="shared" ca="1" si="3"/>
        <v>　サッカーのゴールキーパーをしているＡさんが点数を入れられ、Ｂさんから文句を言われてもめている。</v>
      </c>
      <c r="E42" s="59"/>
      <c r="F42" s="59"/>
      <c r="G42" s="59"/>
      <c r="H42" s="59"/>
      <c r="I42" s="59"/>
      <c r="J42" s="59"/>
      <c r="K42" s="59"/>
      <c r="L42" s="59"/>
      <c r="M42" s="59"/>
      <c r="N42" s="59"/>
      <c r="O42" s="59"/>
      <c r="P42" s="60"/>
      <c r="R42">
        <v>37</v>
      </c>
      <c r="S42">
        <f t="shared" ca="1" si="4"/>
        <v>32</v>
      </c>
      <c r="T42" s="245" t="str">
        <f t="shared" ca="1" si="4"/>
        <v/>
      </c>
      <c r="U42" s="245" t="str">
        <f t="shared" ca="1" si="4"/>
        <v/>
      </c>
      <c r="V42" s="245" t="str">
        <f t="shared" ca="1" si="4"/>
        <v/>
      </c>
      <c r="W42" s="245" t="str">
        <f t="shared" ca="1" si="4"/>
        <v/>
      </c>
      <c r="X42" s="248">
        <f t="shared" ca="1" si="2"/>
        <v>0</v>
      </c>
      <c r="Y42" s="39" t="str">
        <f t="shared" ca="1" si="4"/>
        <v>言い方</v>
      </c>
      <c r="Z42" t="str">
        <f t="shared" ca="1" si="4"/>
        <v>　サッカーのゴールキーパーをしているＡさんが点数を入れられ、Ｂさんから文句を言われてもめている。</v>
      </c>
    </row>
    <row r="43" spans="1:26" ht="23.25" customHeight="1" thickBot="1">
      <c r="A43" s="64"/>
      <c r="B43" s="257"/>
      <c r="C43" s="243"/>
      <c r="D43" s="65"/>
      <c r="E43" s="65"/>
      <c r="F43" s="65"/>
      <c r="G43" s="65"/>
      <c r="H43" s="65"/>
      <c r="I43" s="65"/>
      <c r="J43" s="65"/>
      <c r="K43" s="65"/>
      <c r="L43" s="65"/>
      <c r="M43" s="65"/>
      <c r="N43" s="65"/>
      <c r="O43" s="65"/>
      <c r="P43" s="66"/>
      <c r="R43">
        <v>38</v>
      </c>
      <c r="S43">
        <f t="shared" ca="1" si="4"/>
        <v>0</v>
      </c>
      <c r="T43" s="249">
        <f t="shared" ca="1" si="4"/>
        <v>0</v>
      </c>
      <c r="U43" s="249">
        <f t="shared" ca="1" si="4"/>
        <v>0</v>
      </c>
      <c r="V43" s="249">
        <f t="shared" ca="1" si="4"/>
        <v>0</v>
      </c>
      <c r="W43" s="249">
        <f t="shared" ca="1" si="4"/>
        <v>0</v>
      </c>
      <c r="X43" s="249">
        <f t="shared" ca="1" si="2"/>
        <v>0</v>
      </c>
      <c r="Y43" s="39">
        <f t="shared" ca="1" si="4"/>
        <v>0</v>
      </c>
      <c r="Z43">
        <f t="shared" ca="1" si="4"/>
        <v>0</v>
      </c>
    </row>
    <row r="44" spans="1:26" ht="13.5" customHeight="1">
      <c r="C44" s="62"/>
      <c r="R44">
        <v>39</v>
      </c>
      <c r="S44">
        <f t="shared" ref="S44:Z60" ca="1" si="5">IFERROR(INDIRECT($T$4&amp;S$6&amp;$R44),"")</f>
        <v>0</v>
      </c>
      <c r="T44" s="249">
        <f t="shared" ca="1" si="5"/>
        <v>0</v>
      </c>
      <c r="U44" s="249">
        <f t="shared" ca="1" si="5"/>
        <v>0</v>
      </c>
      <c r="V44" s="249">
        <f t="shared" ca="1" si="5"/>
        <v>0</v>
      </c>
      <c r="W44" s="249">
        <f t="shared" ca="1" si="5"/>
        <v>0</v>
      </c>
      <c r="X44" s="249">
        <f t="shared" ca="1" si="2"/>
        <v>0</v>
      </c>
      <c r="Y44" s="39">
        <f t="shared" ca="1" si="5"/>
        <v>0</v>
      </c>
      <c r="Z44">
        <f t="shared" ca="1" si="5"/>
        <v>0</v>
      </c>
    </row>
    <row r="45" spans="1:26">
      <c r="R45">
        <v>40</v>
      </c>
      <c r="S45">
        <f t="shared" ca="1" si="5"/>
        <v>0</v>
      </c>
      <c r="T45" s="249">
        <f t="shared" ca="1" si="5"/>
        <v>0</v>
      </c>
      <c r="U45" s="249">
        <f t="shared" ca="1" si="5"/>
        <v>0</v>
      </c>
      <c r="V45" s="249">
        <f t="shared" ca="1" si="5"/>
        <v>0</v>
      </c>
      <c r="W45" s="249">
        <f t="shared" ca="1" si="5"/>
        <v>0</v>
      </c>
      <c r="X45" s="249">
        <f t="shared" ca="1" si="2"/>
        <v>0</v>
      </c>
      <c r="Y45" s="39">
        <f t="shared" ca="1" si="5"/>
        <v>0</v>
      </c>
      <c r="Z45">
        <f t="shared" ca="1" si="5"/>
        <v>0</v>
      </c>
    </row>
    <row r="46" spans="1:26">
      <c r="R46">
        <v>41</v>
      </c>
      <c r="S46">
        <f t="shared" ca="1" si="5"/>
        <v>0</v>
      </c>
      <c r="T46" s="249">
        <f t="shared" ca="1" si="5"/>
        <v>0</v>
      </c>
      <c r="U46" s="249">
        <f t="shared" ca="1" si="5"/>
        <v>0</v>
      </c>
      <c r="V46" s="249">
        <f t="shared" ca="1" si="5"/>
        <v>0</v>
      </c>
      <c r="W46" s="249">
        <f t="shared" ca="1" si="5"/>
        <v>0</v>
      </c>
      <c r="X46" s="249">
        <f t="shared" ca="1" si="2"/>
        <v>0</v>
      </c>
      <c r="Y46" s="39">
        <f t="shared" ca="1" si="5"/>
        <v>0</v>
      </c>
      <c r="Z46">
        <f t="shared" ca="1" si="5"/>
        <v>0</v>
      </c>
    </row>
    <row r="47" spans="1:26">
      <c r="R47">
        <v>42</v>
      </c>
      <c r="S47">
        <f t="shared" ca="1" si="5"/>
        <v>0</v>
      </c>
      <c r="T47" s="249">
        <f t="shared" ca="1" si="5"/>
        <v>0</v>
      </c>
      <c r="U47" s="249">
        <f t="shared" ca="1" si="5"/>
        <v>0</v>
      </c>
      <c r="V47" s="249">
        <f t="shared" ca="1" si="5"/>
        <v>0</v>
      </c>
      <c r="W47" s="249">
        <f t="shared" ca="1" si="5"/>
        <v>0</v>
      </c>
      <c r="X47" s="249">
        <f t="shared" ca="1" si="2"/>
        <v>0</v>
      </c>
      <c r="Y47" s="39">
        <f t="shared" ca="1" si="5"/>
        <v>0</v>
      </c>
      <c r="Z47">
        <f t="shared" ca="1" si="5"/>
        <v>0</v>
      </c>
    </row>
    <row r="48" spans="1:26">
      <c r="R48">
        <v>43</v>
      </c>
      <c r="S48">
        <f t="shared" ca="1" si="5"/>
        <v>0</v>
      </c>
      <c r="T48" s="249">
        <f t="shared" ca="1" si="5"/>
        <v>0</v>
      </c>
      <c r="U48" s="249">
        <f t="shared" ca="1" si="5"/>
        <v>0</v>
      </c>
      <c r="V48" s="249">
        <f t="shared" ca="1" si="5"/>
        <v>0</v>
      </c>
      <c r="W48" s="249">
        <f t="shared" ca="1" si="5"/>
        <v>0</v>
      </c>
      <c r="X48" s="249">
        <f t="shared" ca="1" si="2"/>
        <v>0</v>
      </c>
      <c r="Y48" s="39">
        <f t="shared" ca="1" si="5"/>
        <v>0</v>
      </c>
      <c r="Z48">
        <f t="shared" ca="1" si="5"/>
        <v>0</v>
      </c>
    </row>
    <row r="49" spans="18:26">
      <c r="R49">
        <v>44</v>
      </c>
      <c r="S49">
        <f t="shared" ca="1" si="5"/>
        <v>0</v>
      </c>
      <c r="T49" s="249">
        <f t="shared" ca="1" si="5"/>
        <v>0</v>
      </c>
      <c r="U49" s="249">
        <f t="shared" ca="1" si="5"/>
        <v>0</v>
      </c>
      <c r="V49" s="249">
        <f t="shared" ca="1" si="5"/>
        <v>0</v>
      </c>
      <c r="W49" s="249">
        <f t="shared" ca="1" si="5"/>
        <v>0</v>
      </c>
      <c r="X49" s="249">
        <f t="shared" ca="1" si="2"/>
        <v>0</v>
      </c>
      <c r="Y49" s="39">
        <f t="shared" ca="1" si="5"/>
        <v>0</v>
      </c>
      <c r="Z49">
        <f t="shared" ca="1" si="5"/>
        <v>0</v>
      </c>
    </row>
    <row r="50" spans="18:26">
      <c r="R50">
        <v>45</v>
      </c>
      <c r="S50">
        <f t="shared" ca="1" si="5"/>
        <v>0</v>
      </c>
      <c r="T50" s="249">
        <f t="shared" ca="1" si="5"/>
        <v>0</v>
      </c>
      <c r="U50" s="249">
        <f t="shared" ca="1" si="5"/>
        <v>0</v>
      </c>
      <c r="V50" s="249">
        <f t="shared" ca="1" si="5"/>
        <v>0</v>
      </c>
      <c r="W50" s="249">
        <f t="shared" ca="1" si="5"/>
        <v>0</v>
      </c>
      <c r="X50" s="249">
        <f t="shared" ca="1" si="2"/>
        <v>0</v>
      </c>
      <c r="Y50" s="39">
        <f t="shared" ca="1" si="5"/>
        <v>0</v>
      </c>
      <c r="Z50">
        <f t="shared" ca="1" si="5"/>
        <v>0</v>
      </c>
    </row>
    <row r="51" spans="18:26">
      <c r="R51">
        <v>46</v>
      </c>
      <c r="S51">
        <f t="shared" ca="1" si="5"/>
        <v>0</v>
      </c>
      <c r="T51" s="249">
        <f t="shared" ca="1" si="5"/>
        <v>0</v>
      </c>
      <c r="U51" s="249">
        <f t="shared" ca="1" si="5"/>
        <v>0</v>
      </c>
      <c r="V51" s="249">
        <f t="shared" ca="1" si="5"/>
        <v>0</v>
      </c>
      <c r="W51" s="249">
        <f t="shared" ca="1" si="5"/>
        <v>0</v>
      </c>
      <c r="X51" s="249">
        <f t="shared" ca="1" si="2"/>
        <v>0</v>
      </c>
      <c r="Y51" s="39">
        <f t="shared" ca="1" si="5"/>
        <v>0</v>
      </c>
      <c r="Z51">
        <f t="shared" ca="1" si="5"/>
        <v>0</v>
      </c>
    </row>
    <row r="52" spans="18:26">
      <c r="R52">
        <v>47</v>
      </c>
      <c r="S52">
        <f t="shared" ca="1" si="5"/>
        <v>0</v>
      </c>
      <c r="T52" s="249">
        <f t="shared" ca="1" si="5"/>
        <v>0</v>
      </c>
      <c r="U52" s="249">
        <f t="shared" ca="1" si="5"/>
        <v>0</v>
      </c>
      <c r="V52" s="249">
        <f t="shared" ca="1" si="5"/>
        <v>0</v>
      </c>
      <c r="W52" s="249">
        <f t="shared" ca="1" si="5"/>
        <v>0</v>
      </c>
      <c r="X52" s="249">
        <f t="shared" ca="1" si="2"/>
        <v>0</v>
      </c>
      <c r="Y52" s="39">
        <f t="shared" ca="1" si="5"/>
        <v>0</v>
      </c>
      <c r="Z52">
        <f t="shared" ca="1" si="5"/>
        <v>0</v>
      </c>
    </row>
    <row r="53" spans="18:26">
      <c r="R53">
        <v>48</v>
      </c>
      <c r="S53">
        <f t="shared" ca="1" si="5"/>
        <v>0</v>
      </c>
      <c r="T53" s="249">
        <f t="shared" ca="1" si="5"/>
        <v>0</v>
      </c>
      <c r="U53" s="249">
        <f t="shared" ca="1" si="5"/>
        <v>0</v>
      </c>
      <c r="V53" s="249">
        <f t="shared" ca="1" si="5"/>
        <v>0</v>
      </c>
      <c r="W53" s="249">
        <f t="shared" ca="1" si="5"/>
        <v>0</v>
      </c>
      <c r="X53" s="249">
        <f t="shared" ca="1" si="2"/>
        <v>0</v>
      </c>
      <c r="Y53" s="39">
        <f t="shared" ca="1" si="5"/>
        <v>0</v>
      </c>
      <c r="Z53">
        <f t="shared" ca="1" si="5"/>
        <v>0</v>
      </c>
    </row>
    <row r="54" spans="18:26">
      <c r="R54">
        <v>49</v>
      </c>
      <c r="S54">
        <f t="shared" ca="1" si="5"/>
        <v>0</v>
      </c>
      <c r="T54" s="249">
        <f t="shared" ca="1" si="5"/>
        <v>0</v>
      </c>
      <c r="U54" s="249">
        <f t="shared" ca="1" si="5"/>
        <v>0</v>
      </c>
      <c r="V54" s="249">
        <f t="shared" ca="1" si="5"/>
        <v>0</v>
      </c>
      <c r="W54" s="249">
        <f t="shared" ca="1" si="5"/>
        <v>0</v>
      </c>
      <c r="X54" s="249">
        <f t="shared" ca="1" si="2"/>
        <v>0</v>
      </c>
      <c r="Y54" s="39">
        <f t="shared" ca="1" si="5"/>
        <v>0</v>
      </c>
      <c r="Z54">
        <f t="shared" ca="1" si="5"/>
        <v>0</v>
      </c>
    </row>
    <row r="55" spans="18:26">
      <c r="R55">
        <v>50</v>
      </c>
      <c r="S55">
        <f t="shared" ca="1" si="5"/>
        <v>0</v>
      </c>
      <c r="T55" s="249">
        <f t="shared" ca="1" si="5"/>
        <v>0</v>
      </c>
      <c r="U55" s="249">
        <f t="shared" ca="1" si="5"/>
        <v>0</v>
      </c>
      <c r="V55" s="249">
        <f t="shared" ca="1" si="5"/>
        <v>0</v>
      </c>
      <c r="W55" s="249">
        <f t="shared" ca="1" si="5"/>
        <v>0</v>
      </c>
      <c r="X55" s="249">
        <f t="shared" ca="1" si="2"/>
        <v>0</v>
      </c>
      <c r="Y55" s="39">
        <f t="shared" ca="1" si="5"/>
        <v>0</v>
      </c>
      <c r="Z55">
        <f t="shared" ca="1" si="5"/>
        <v>0</v>
      </c>
    </row>
    <row r="56" spans="18:26">
      <c r="R56">
        <v>51</v>
      </c>
      <c r="S56">
        <f t="shared" ca="1" si="5"/>
        <v>0</v>
      </c>
      <c r="T56" s="249">
        <f t="shared" ca="1" si="5"/>
        <v>0</v>
      </c>
      <c r="U56" s="249">
        <f t="shared" ca="1" si="5"/>
        <v>0</v>
      </c>
      <c r="V56" s="249">
        <f t="shared" ca="1" si="5"/>
        <v>0</v>
      </c>
      <c r="W56" s="249">
        <f t="shared" ca="1" si="5"/>
        <v>0</v>
      </c>
      <c r="X56" s="249">
        <f t="shared" ca="1" si="2"/>
        <v>0</v>
      </c>
      <c r="Y56" s="39">
        <f t="shared" ca="1" si="5"/>
        <v>0</v>
      </c>
      <c r="Z56">
        <f t="shared" ca="1" si="5"/>
        <v>0</v>
      </c>
    </row>
    <row r="57" spans="18:26">
      <c r="R57">
        <v>52</v>
      </c>
      <c r="S57">
        <f t="shared" ca="1" si="5"/>
        <v>0</v>
      </c>
      <c r="T57" s="249">
        <f t="shared" ca="1" si="5"/>
        <v>0</v>
      </c>
      <c r="U57" s="249">
        <f t="shared" ca="1" si="5"/>
        <v>0</v>
      </c>
      <c r="V57" s="249">
        <f t="shared" ca="1" si="5"/>
        <v>0</v>
      </c>
      <c r="W57" s="249">
        <f t="shared" ca="1" si="5"/>
        <v>0</v>
      </c>
      <c r="X57" s="249">
        <f t="shared" ca="1" si="2"/>
        <v>0</v>
      </c>
      <c r="Y57" s="39">
        <f t="shared" ca="1" si="5"/>
        <v>0</v>
      </c>
      <c r="Z57">
        <f t="shared" ca="1" si="5"/>
        <v>0</v>
      </c>
    </row>
    <row r="58" spans="18:26">
      <c r="R58">
        <v>53</v>
      </c>
      <c r="S58">
        <f t="shared" ca="1" si="5"/>
        <v>0</v>
      </c>
      <c r="T58" s="249">
        <f t="shared" ca="1" si="5"/>
        <v>0</v>
      </c>
      <c r="U58" s="249">
        <f t="shared" ca="1" si="5"/>
        <v>0</v>
      </c>
      <c r="V58" s="249">
        <f t="shared" ca="1" si="5"/>
        <v>0</v>
      </c>
      <c r="W58" s="249">
        <f t="shared" ca="1" si="5"/>
        <v>0</v>
      </c>
      <c r="X58" s="249">
        <f t="shared" ca="1" si="2"/>
        <v>0</v>
      </c>
      <c r="Y58" s="39">
        <f t="shared" ca="1" si="5"/>
        <v>0</v>
      </c>
      <c r="Z58">
        <f t="shared" ca="1" si="5"/>
        <v>0</v>
      </c>
    </row>
    <row r="59" spans="18:26">
      <c r="R59">
        <v>54</v>
      </c>
      <c r="S59">
        <f t="shared" ca="1" si="5"/>
        <v>0</v>
      </c>
      <c r="T59" s="249">
        <f t="shared" ca="1" si="5"/>
        <v>0</v>
      </c>
      <c r="U59" s="249">
        <f t="shared" ca="1" si="5"/>
        <v>0</v>
      </c>
      <c r="V59" s="249">
        <f t="shared" ca="1" si="5"/>
        <v>0</v>
      </c>
      <c r="W59" s="249">
        <f t="shared" ca="1" si="5"/>
        <v>0</v>
      </c>
      <c r="X59" s="249">
        <f t="shared" ca="1" si="2"/>
        <v>0</v>
      </c>
      <c r="Y59" s="39">
        <f t="shared" ca="1" si="5"/>
        <v>0</v>
      </c>
      <c r="Z59">
        <f t="shared" ca="1" si="5"/>
        <v>0</v>
      </c>
    </row>
    <row r="60" spans="18:26">
      <c r="R60">
        <v>55</v>
      </c>
      <c r="S60">
        <f t="shared" ca="1" si="5"/>
        <v>0</v>
      </c>
      <c r="T60" s="249">
        <f t="shared" ca="1" si="5"/>
        <v>0</v>
      </c>
      <c r="U60" s="249">
        <f t="shared" ca="1" si="5"/>
        <v>0</v>
      </c>
      <c r="V60" s="249">
        <f t="shared" ca="1" si="5"/>
        <v>0</v>
      </c>
      <c r="W60" s="249">
        <f t="shared" ca="1" si="5"/>
        <v>0</v>
      </c>
      <c r="X60" s="249">
        <f t="shared" ca="1" si="2"/>
        <v>0</v>
      </c>
      <c r="Y60" s="39">
        <f t="shared" ca="1" si="5"/>
        <v>0</v>
      </c>
      <c r="Z60">
        <f t="shared" ca="1" si="5"/>
        <v>0</v>
      </c>
    </row>
    <row r="61" spans="18:26">
      <c r="X61" s="270">
        <f ca="1">AVERAGE(X11:X42)</f>
        <v>0</v>
      </c>
    </row>
  </sheetData>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43" max="11"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B38"/>
  <sheetViews>
    <sheetView view="pageBreakPreview" zoomScale="90" zoomScaleNormal="90" zoomScaleSheetLayoutView="90" workbookViewId="0">
      <selection activeCell="L6" sqref="L6"/>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3"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3" hidden="1" customWidth="1"/>
    <col min="87" max="88" width="0" hidden="1" customWidth="1"/>
    <col min="89" max="89" width="14.875" hidden="1" customWidth="1"/>
    <col min="90" max="90" width="36.125" style="148" hidden="1" customWidth="1"/>
    <col min="91" max="103" width="0" hidden="1" customWidth="1"/>
  </cols>
  <sheetData>
    <row r="1" spans="1:262" s="1" customFormat="1" ht="14.25" thickBot="1">
      <c r="A1" s="26"/>
      <c r="B1" s="21"/>
      <c r="C1" s="20"/>
      <c r="D1" s="21"/>
      <c r="E1" s="401" t="s">
        <v>0</v>
      </c>
      <c r="F1" s="401"/>
      <c r="G1" s="401"/>
      <c r="H1" s="401"/>
      <c r="I1" s="401"/>
      <c r="J1" s="401"/>
      <c r="K1" s="402"/>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6"/>
      <c r="BZ1" s="29"/>
      <c r="CA1" s="29"/>
      <c r="CB1" s="30"/>
      <c r="CH1" s="150"/>
      <c r="CL1" s="145"/>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403" t="s">
        <v>40</v>
      </c>
      <c r="B2" s="404"/>
      <c r="C2" s="404"/>
      <c r="D2" s="405"/>
      <c r="E2" s="405"/>
      <c r="F2" s="405"/>
      <c r="G2" s="405"/>
      <c r="H2" s="405"/>
      <c r="I2" s="405"/>
      <c r="J2" s="406"/>
      <c r="K2" s="410" t="s">
        <v>15</v>
      </c>
      <c r="L2" s="418" t="str">
        <f>IF(事前入力【トラブルの頻度】!L2="","",事前入力【トラブルの頻度】!L2)</f>
        <v/>
      </c>
      <c r="M2" s="420" t="str">
        <f>IF(事前入力【トラブルの頻度】!M2="","",事前入力【トラブルの頻度】!M2)</f>
        <v/>
      </c>
      <c r="N2" s="420" t="str">
        <f>IF(事前入力【トラブルの頻度】!N2="","",事前入力【トラブルの頻度】!N2)</f>
        <v/>
      </c>
      <c r="O2" s="420" t="str">
        <f>IF(事前入力【トラブルの頻度】!O2="","",事前入力【トラブルの頻度】!O2)</f>
        <v/>
      </c>
      <c r="P2" s="420" t="str">
        <f>IF(事前入力【トラブルの頻度】!P2="","",事前入力【トラブルの頻度】!P2)</f>
        <v/>
      </c>
      <c r="Q2" s="420" t="str">
        <f>IF(事前入力【トラブルの頻度】!Q2="","",事前入力【トラブルの頻度】!Q2)</f>
        <v/>
      </c>
      <c r="R2" s="420" t="str">
        <f>IF(事前入力【トラブルの頻度】!R2="","",事前入力【トラブルの頻度】!R2)</f>
        <v/>
      </c>
      <c r="S2" s="420" t="str">
        <f>IF(事前入力【トラブルの頻度】!S2="","",事前入力【トラブルの頻度】!S2)</f>
        <v/>
      </c>
      <c r="T2" s="420" t="str">
        <f>IF(事前入力【トラブルの頻度】!T2="","",事前入力【トラブルの頻度】!T2)</f>
        <v/>
      </c>
      <c r="U2" s="420" t="str">
        <f>IF(事前入力【トラブルの頻度】!U2="","",事前入力【トラブルの頻度】!U2)</f>
        <v/>
      </c>
      <c r="V2" s="420" t="str">
        <f>IF(事前入力【トラブルの頻度】!V2="","",事前入力【トラブルの頻度】!V2)</f>
        <v/>
      </c>
      <c r="W2" s="420" t="str">
        <f>IF(事前入力【トラブルの頻度】!W2="","",事前入力【トラブルの頻度】!W2)</f>
        <v/>
      </c>
      <c r="X2" s="420" t="str">
        <f>IF(事前入力【トラブルの頻度】!X2="","",事前入力【トラブルの頻度】!X2)</f>
        <v/>
      </c>
      <c r="Y2" s="420" t="str">
        <f>IF(事前入力【トラブルの頻度】!Y2="","",事前入力【トラブルの頻度】!Y2)</f>
        <v/>
      </c>
      <c r="Z2" s="420" t="str">
        <f>IF(事前入力【トラブルの頻度】!Z2="","",事前入力【トラブルの頻度】!Z2)</f>
        <v/>
      </c>
      <c r="AA2" s="420" t="str">
        <f>IF(事前入力【トラブルの頻度】!AA2="","",事前入力【トラブルの頻度】!AA2)</f>
        <v/>
      </c>
      <c r="AB2" s="420" t="str">
        <f>IF(事前入力【トラブルの頻度】!AB2="","",事前入力【トラブルの頻度】!AB2)</f>
        <v/>
      </c>
      <c r="AC2" s="420" t="str">
        <f>IF(事前入力【トラブルの頻度】!AC2="","",事前入力【トラブルの頻度】!AC2)</f>
        <v/>
      </c>
      <c r="AD2" s="420" t="str">
        <f>IF(事前入力【トラブルの頻度】!AD2="","",事前入力【トラブルの頻度】!AD2)</f>
        <v/>
      </c>
      <c r="AE2" s="420" t="str">
        <f>IF(事前入力【トラブルの頻度】!AE2="","",事前入力【トラブルの頻度】!AE2)</f>
        <v/>
      </c>
      <c r="AF2" s="420" t="str">
        <f>IF(事前入力【トラブルの頻度】!AF2="","",事前入力【トラブルの頻度】!AF2)</f>
        <v/>
      </c>
      <c r="AG2" s="420" t="str">
        <f>IF(事前入力【トラブルの頻度】!AG2="","",事前入力【トラブルの頻度】!AG2)</f>
        <v/>
      </c>
      <c r="AH2" s="420" t="str">
        <f>IF(事前入力【トラブルの頻度】!AH2="","",事前入力【トラブルの頻度】!AH2)</f>
        <v/>
      </c>
      <c r="AI2" s="420" t="str">
        <f>IF(事前入力【トラブルの頻度】!AI2="","",事前入力【トラブルの頻度】!AI2)</f>
        <v/>
      </c>
      <c r="AJ2" s="422" t="str">
        <f>IF(事前入力【トラブルの頻度】!AJ2="","",事前入力【トラブルの頻度】!AJ2)</f>
        <v/>
      </c>
      <c r="AK2" s="418" t="str">
        <f>IF(事前入力【トラブルの頻度】!AK2="","",事前入力【トラブルの頻度】!AK2)</f>
        <v/>
      </c>
      <c r="AL2" s="420" t="str">
        <f>IF(事前入力【トラブルの頻度】!AL2="","",事前入力【トラブルの頻度】!AL2)</f>
        <v/>
      </c>
      <c r="AM2" s="420" t="str">
        <f>IF(事前入力【トラブルの頻度】!AM2="","",事前入力【トラブルの頻度】!AM2)</f>
        <v/>
      </c>
      <c r="AN2" s="420" t="str">
        <f>IF(事前入力【トラブルの頻度】!AN2="","",事前入力【トラブルの頻度】!AN2)</f>
        <v/>
      </c>
      <c r="AO2" s="420" t="str">
        <f>IF(事前入力【トラブルの頻度】!AO2="","",事前入力【トラブルの頻度】!AO2)</f>
        <v/>
      </c>
      <c r="AP2" s="420" t="str">
        <f>IF(事前入力【トラブルの頻度】!AP2="","",事前入力【トラブルの頻度】!AP2)</f>
        <v/>
      </c>
      <c r="AQ2" s="420" t="str">
        <f>IF(事前入力【トラブルの頻度】!AQ2="","",事前入力【トラブルの頻度】!AQ2)</f>
        <v/>
      </c>
      <c r="AR2" s="420" t="str">
        <f>IF(事前入力【トラブルの頻度】!AR2="","",事前入力【トラブルの頻度】!AR2)</f>
        <v/>
      </c>
      <c r="AS2" s="420" t="str">
        <f>IF(事前入力【トラブルの頻度】!AS2="","",事前入力【トラブルの頻度】!AS2)</f>
        <v/>
      </c>
      <c r="AT2" s="420" t="str">
        <f>IF(事前入力【トラブルの頻度】!AT2="","",事前入力【トラブルの頻度】!AT2)</f>
        <v/>
      </c>
      <c r="AU2" s="420" t="str">
        <f>IF(事前入力【トラブルの頻度】!AU2="","",事前入力【トラブルの頻度】!AU2)</f>
        <v/>
      </c>
      <c r="AV2" s="420" t="str">
        <f>IF(事前入力【トラブルの頻度】!AV2="","",事前入力【トラブルの頻度】!AV2)</f>
        <v/>
      </c>
      <c r="AW2" s="420" t="str">
        <f>IF(事前入力【トラブルの頻度】!AW2="","",事前入力【トラブルの頻度】!AW2)</f>
        <v/>
      </c>
      <c r="AX2" s="420" t="str">
        <f>IF(事前入力【トラブルの頻度】!AX2="","",事前入力【トラブルの頻度】!AX2)</f>
        <v/>
      </c>
      <c r="AY2" s="420" t="str">
        <f>IF(事前入力【トラブルの頻度】!AY2="","",事前入力【トラブルの頻度】!AY2)</f>
        <v/>
      </c>
      <c r="AZ2" s="420" t="str">
        <f>IF(事前入力【トラブルの頻度】!AZ2="","",事前入力【トラブルの頻度】!AZ2)</f>
        <v/>
      </c>
      <c r="BA2" s="420" t="str">
        <f>IF(事前入力【トラブルの頻度】!BA2="","",事前入力【トラブルの頻度】!BA2)</f>
        <v/>
      </c>
      <c r="BB2" s="420" t="str">
        <f>IF(事前入力【トラブルの頻度】!BB2="","",事前入力【トラブルの頻度】!BB2)</f>
        <v/>
      </c>
      <c r="BC2" s="420" t="str">
        <f>IF(事前入力【トラブルの頻度】!BC2="","",事前入力【トラブルの頻度】!BC2)</f>
        <v/>
      </c>
      <c r="BD2" s="420" t="str">
        <f>IF(事前入力【トラブルの頻度】!BD2="","",事前入力【トラブルの頻度】!BD2)</f>
        <v/>
      </c>
      <c r="BE2" s="420" t="str">
        <f>IF(事前入力【トラブルの頻度】!BE2="","",事前入力【トラブルの頻度】!BE2)</f>
        <v/>
      </c>
      <c r="BF2" s="420" t="str">
        <f>IF(事前入力【トラブルの頻度】!BF2="","",事前入力【トラブルの頻度】!BF2)</f>
        <v/>
      </c>
      <c r="BG2" s="420" t="str">
        <f>IF(事前入力【トラブルの頻度】!BG2="","",事前入力【トラブルの頻度】!BG2)</f>
        <v/>
      </c>
      <c r="BH2" s="420" t="str">
        <f>IF(事前入力【トラブルの頻度】!BH2="","",事前入力【トラブルの頻度】!BH2)</f>
        <v/>
      </c>
      <c r="BI2" s="424" t="str">
        <f>IF(事前入力【トラブルの頻度】!BI2="","",事前入力【トラブルの頻度】!BI2)</f>
        <v/>
      </c>
      <c r="BJ2" s="394" t="s">
        <v>80</v>
      </c>
      <c r="BK2" s="395"/>
      <c r="BL2" s="395"/>
      <c r="BM2" s="396"/>
      <c r="BN2" s="366" t="s">
        <v>81</v>
      </c>
      <c r="BO2" s="367"/>
      <c r="BP2" s="367"/>
      <c r="BQ2" s="368"/>
      <c r="BR2" s="369" t="s">
        <v>82</v>
      </c>
      <c r="BS2" s="370"/>
      <c r="BT2" s="370"/>
      <c r="BU2" s="371"/>
      <c r="BV2" s="181"/>
      <c r="BW2" s="182"/>
      <c r="BX2" s="182"/>
      <c r="BY2" s="273"/>
      <c r="BZ2" s="18"/>
      <c r="CA2" s="18"/>
      <c r="CB2" s="19"/>
      <c r="CC2" s="4"/>
      <c r="CD2" s="4"/>
      <c r="CE2" s="4"/>
      <c r="CF2" s="4"/>
      <c r="CG2" s="4"/>
      <c r="CH2" s="151"/>
      <c r="CI2" s="4"/>
      <c r="CJ2" s="4"/>
      <c r="CK2" s="4"/>
      <c r="CL2" s="146"/>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407"/>
      <c r="B3" s="408"/>
      <c r="C3" s="408"/>
      <c r="D3" s="408"/>
      <c r="E3" s="408"/>
      <c r="F3" s="408"/>
      <c r="G3" s="408"/>
      <c r="H3" s="408"/>
      <c r="I3" s="408"/>
      <c r="J3" s="409"/>
      <c r="K3" s="411"/>
      <c r="L3" s="419"/>
      <c r="M3" s="421"/>
      <c r="N3" s="421"/>
      <c r="O3" s="421"/>
      <c r="P3" s="421"/>
      <c r="Q3" s="421"/>
      <c r="R3" s="421"/>
      <c r="S3" s="421"/>
      <c r="T3" s="421"/>
      <c r="U3" s="421"/>
      <c r="V3" s="421"/>
      <c r="W3" s="421"/>
      <c r="X3" s="421"/>
      <c r="Y3" s="421"/>
      <c r="Z3" s="421"/>
      <c r="AA3" s="421"/>
      <c r="AB3" s="421"/>
      <c r="AC3" s="421"/>
      <c r="AD3" s="421"/>
      <c r="AE3" s="421"/>
      <c r="AF3" s="421"/>
      <c r="AG3" s="421"/>
      <c r="AH3" s="421"/>
      <c r="AI3" s="421"/>
      <c r="AJ3" s="423"/>
      <c r="AK3" s="419"/>
      <c r="AL3" s="421"/>
      <c r="AM3" s="421"/>
      <c r="AN3" s="421"/>
      <c r="AO3" s="421"/>
      <c r="AP3" s="421"/>
      <c r="AQ3" s="421"/>
      <c r="AR3" s="421"/>
      <c r="AS3" s="421"/>
      <c r="AT3" s="421"/>
      <c r="AU3" s="421"/>
      <c r="AV3" s="421"/>
      <c r="AW3" s="421"/>
      <c r="AX3" s="421"/>
      <c r="AY3" s="421"/>
      <c r="AZ3" s="421"/>
      <c r="BA3" s="421"/>
      <c r="BB3" s="421"/>
      <c r="BC3" s="421"/>
      <c r="BD3" s="421"/>
      <c r="BE3" s="421"/>
      <c r="BF3" s="421"/>
      <c r="BG3" s="421"/>
      <c r="BH3" s="421"/>
      <c r="BI3" s="425"/>
      <c r="BJ3" s="372" t="s">
        <v>116</v>
      </c>
      <c r="BK3" s="375" t="s">
        <v>117</v>
      </c>
      <c r="BL3" s="375" t="s">
        <v>118</v>
      </c>
      <c r="BM3" s="378" t="s">
        <v>119</v>
      </c>
      <c r="BN3" s="381" t="str">
        <f>BJ3</f>
        <v>思う</v>
      </c>
      <c r="BO3" s="384" t="str">
        <f t="shared" ref="BO3:BQ3" si="0">BK3</f>
        <v>少し思う</v>
      </c>
      <c r="BP3" s="384" t="str">
        <f t="shared" si="0"/>
        <v>あまり思わない</v>
      </c>
      <c r="BQ3" s="387" t="str">
        <f t="shared" si="0"/>
        <v>思わない</v>
      </c>
      <c r="BR3" s="353" t="str">
        <f>BJ3</f>
        <v>思う</v>
      </c>
      <c r="BS3" s="356" t="str">
        <f t="shared" ref="BS3:BU3" si="1">BK3</f>
        <v>少し思う</v>
      </c>
      <c r="BT3" s="356" t="str">
        <f t="shared" si="1"/>
        <v>あまり思わない</v>
      </c>
      <c r="BU3" s="359" t="str">
        <f t="shared" si="1"/>
        <v>思わない</v>
      </c>
      <c r="BV3" s="116"/>
      <c r="BW3" s="114"/>
      <c r="BX3" s="115"/>
      <c r="BY3" s="277"/>
      <c r="BZ3" s="68"/>
      <c r="CA3" s="31"/>
      <c r="CB3" s="32"/>
      <c r="CC3" s="4"/>
      <c r="CD3" s="4"/>
      <c r="CE3" s="4"/>
      <c r="CF3" s="4"/>
      <c r="CG3" s="4"/>
      <c r="CH3" s="151" t="s">
        <v>88</v>
      </c>
      <c r="CI3" s="4">
        <v>6</v>
      </c>
      <c r="CJ3" s="4" t="s">
        <v>97</v>
      </c>
      <c r="CK3" s="4" t="s">
        <v>84</v>
      </c>
      <c r="CL3" s="146" t="s">
        <v>85</v>
      </c>
      <c r="CM3" s="4" t="s">
        <v>92</v>
      </c>
      <c r="CN3" s="4" t="s">
        <v>93</v>
      </c>
      <c r="CO3" s="4" t="s">
        <v>94</v>
      </c>
      <c r="CP3" s="4" t="s">
        <v>95</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284">
        <f>事前入力【トラブルの頻度】!D4</f>
        <v>0</v>
      </c>
      <c r="E4" s="38" t="s">
        <v>1</v>
      </c>
      <c r="F4" s="284">
        <f>事前入力【トラブルの頻度】!F4</f>
        <v>0</v>
      </c>
      <c r="G4" s="38" t="s">
        <v>2</v>
      </c>
      <c r="H4" s="274"/>
      <c r="I4" s="274"/>
      <c r="J4" s="275"/>
      <c r="K4" s="33" t="s">
        <v>3</v>
      </c>
      <c r="L4" s="296">
        <f>事前入力【トラブルの頻度】!L4</f>
        <v>0</v>
      </c>
      <c r="M4" s="296">
        <f>事前入力【トラブルの頻度】!M4</f>
        <v>0</v>
      </c>
      <c r="N4" s="296">
        <f>事前入力【トラブルの頻度】!N4</f>
        <v>0</v>
      </c>
      <c r="O4" s="296">
        <f>事前入力【トラブルの頻度】!O4</f>
        <v>0</v>
      </c>
      <c r="P4" s="296">
        <f>事前入力【トラブルの頻度】!P4</f>
        <v>0</v>
      </c>
      <c r="Q4" s="296">
        <f>事前入力【トラブルの頻度】!Q4</f>
        <v>0</v>
      </c>
      <c r="R4" s="296">
        <f>事前入力【トラブルの頻度】!R4</f>
        <v>0</v>
      </c>
      <c r="S4" s="296">
        <f>事前入力【トラブルの頻度】!S4</f>
        <v>0</v>
      </c>
      <c r="T4" s="296">
        <f>事前入力【トラブルの頻度】!T4</f>
        <v>0</v>
      </c>
      <c r="U4" s="296">
        <f>事前入力【トラブルの頻度】!U4</f>
        <v>0</v>
      </c>
      <c r="V4" s="296">
        <f>事前入力【トラブルの頻度】!V4</f>
        <v>0</v>
      </c>
      <c r="W4" s="296">
        <f>事前入力【トラブルの頻度】!W4</f>
        <v>0</v>
      </c>
      <c r="X4" s="296">
        <f>事前入力【トラブルの頻度】!X4</f>
        <v>0</v>
      </c>
      <c r="Y4" s="296">
        <f>事前入力【トラブルの頻度】!Y4</f>
        <v>0</v>
      </c>
      <c r="Z4" s="296">
        <f>事前入力【トラブルの頻度】!Z4</f>
        <v>0</v>
      </c>
      <c r="AA4" s="296">
        <f>事前入力【トラブルの頻度】!AA4</f>
        <v>0</v>
      </c>
      <c r="AB4" s="296">
        <f>事前入力【トラブルの頻度】!AB4</f>
        <v>0</v>
      </c>
      <c r="AC4" s="296">
        <f>事前入力【トラブルの頻度】!AC4</f>
        <v>0</v>
      </c>
      <c r="AD4" s="296">
        <f>事前入力【トラブルの頻度】!AD4</f>
        <v>0</v>
      </c>
      <c r="AE4" s="296">
        <f>事前入力【トラブルの頻度】!AE4</f>
        <v>0</v>
      </c>
      <c r="AF4" s="296">
        <f>事前入力【トラブルの頻度】!AF4</f>
        <v>0</v>
      </c>
      <c r="AG4" s="296">
        <f>事前入力【トラブルの頻度】!AG4</f>
        <v>0</v>
      </c>
      <c r="AH4" s="296">
        <f>事前入力【トラブルの頻度】!AH4</f>
        <v>0</v>
      </c>
      <c r="AI4" s="296">
        <f>事前入力【トラブルの頻度】!AI4</f>
        <v>0</v>
      </c>
      <c r="AJ4" s="297">
        <f>事前入力【トラブルの頻度】!AJ4</f>
        <v>0</v>
      </c>
      <c r="AK4" s="296">
        <f>事前入力【トラブルの頻度】!AK4</f>
        <v>0</v>
      </c>
      <c r="AL4" s="298">
        <f>事前入力【トラブルの頻度】!AL4</f>
        <v>0</v>
      </c>
      <c r="AM4" s="298">
        <f>事前入力【トラブルの頻度】!AM4</f>
        <v>0</v>
      </c>
      <c r="AN4" s="298">
        <f>事前入力【トラブルの頻度】!AN4</f>
        <v>0</v>
      </c>
      <c r="AO4" s="298">
        <f>事前入力【トラブルの頻度】!AO4</f>
        <v>0</v>
      </c>
      <c r="AP4" s="298">
        <f>事前入力【トラブルの頻度】!AP4</f>
        <v>0</v>
      </c>
      <c r="AQ4" s="298">
        <f>事前入力【トラブルの頻度】!AQ4</f>
        <v>0</v>
      </c>
      <c r="AR4" s="298">
        <f>事前入力【トラブルの頻度】!AR4</f>
        <v>0</v>
      </c>
      <c r="AS4" s="298">
        <f>事前入力【トラブルの頻度】!AS4</f>
        <v>0</v>
      </c>
      <c r="AT4" s="298">
        <f>事前入力【トラブルの頻度】!AT4</f>
        <v>0</v>
      </c>
      <c r="AU4" s="298">
        <f>事前入力【トラブルの頻度】!AU4</f>
        <v>0</v>
      </c>
      <c r="AV4" s="298">
        <f>事前入力【トラブルの頻度】!AV4</f>
        <v>0</v>
      </c>
      <c r="AW4" s="298">
        <f>事前入力【トラブルの頻度】!AW4</f>
        <v>0</v>
      </c>
      <c r="AX4" s="298">
        <f>事前入力【トラブルの頻度】!AX4</f>
        <v>0</v>
      </c>
      <c r="AY4" s="298">
        <f>事前入力【トラブルの頻度】!AY4</f>
        <v>0</v>
      </c>
      <c r="AZ4" s="298">
        <f>事前入力【トラブルの頻度】!AZ4</f>
        <v>0</v>
      </c>
      <c r="BA4" s="298">
        <f>事前入力【トラブルの頻度】!BA4</f>
        <v>0</v>
      </c>
      <c r="BB4" s="298">
        <f>事前入力【トラブルの頻度】!BB4</f>
        <v>0</v>
      </c>
      <c r="BC4" s="298">
        <f>事前入力【トラブルの頻度】!BC4</f>
        <v>0</v>
      </c>
      <c r="BD4" s="298">
        <f>事前入力【トラブルの頻度】!BD4</f>
        <v>0</v>
      </c>
      <c r="BE4" s="298">
        <f>事前入力【トラブルの頻度】!BE4</f>
        <v>0</v>
      </c>
      <c r="BF4" s="298">
        <f>事前入力【トラブルの頻度】!BF4</f>
        <v>0</v>
      </c>
      <c r="BG4" s="298">
        <f>事前入力【トラブルの頻度】!BG4</f>
        <v>0</v>
      </c>
      <c r="BH4" s="298">
        <f>事前入力【トラブルの頻度】!BH4</f>
        <v>0</v>
      </c>
      <c r="BI4" s="299">
        <f>事前入力【トラブルの頻度】!BI4</f>
        <v>0</v>
      </c>
      <c r="BJ4" s="373"/>
      <c r="BK4" s="376"/>
      <c r="BL4" s="376"/>
      <c r="BM4" s="379"/>
      <c r="BN4" s="382"/>
      <c r="BO4" s="385"/>
      <c r="BP4" s="385"/>
      <c r="BQ4" s="388"/>
      <c r="BR4" s="354"/>
      <c r="BS4" s="357"/>
      <c r="BT4" s="357"/>
      <c r="BU4" s="360"/>
      <c r="BV4" s="362" t="s">
        <v>4</v>
      </c>
      <c r="BW4" s="364" t="s">
        <v>39</v>
      </c>
      <c r="BX4" s="342" t="s">
        <v>5</v>
      </c>
      <c r="BY4" s="344" t="s">
        <v>6</v>
      </c>
      <c r="BZ4" s="346" t="s">
        <v>7</v>
      </c>
      <c r="CA4" s="348" t="s">
        <v>8</v>
      </c>
      <c r="CB4" s="350" t="s">
        <v>9</v>
      </c>
      <c r="CC4" s="67"/>
      <c r="CD4" s="4"/>
      <c r="CE4" s="4"/>
      <c r="CF4" s="4"/>
      <c r="CG4" s="4"/>
      <c r="CH4" s="151" t="s">
        <v>89</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52"/>
      <c r="JB4" s="4"/>
    </row>
    <row r="5" spans="1:262" s="1" customFormat="1" ht="32.25" customHeight="1" thickBot="1">
      <c r="A5" s="117"/>
      <c r="B5" s="121"/>
      <c r="C5" s="119"/>
      <c r="D5" s="284">
        <f>事前入力【トラブルの頻度】!D5</f>
        <v>0</v>
      </c>
      <c r="E5" s="38" t="s">
        <v>10</v>
      </c>
      <c r="F5" s="284">
        <f>事前入力【トラブルの頻度】!F5</f>
        <v>0</v>
      </c>
      <c r="G5" s="38" t="s">
        <v>11</v>
      </c>
      <c r="H5" s="337" t="s">
        <v>12</v>
      </c>
      <c r="I5" s="337"/>
      <c r="J5" s="338"/>
      <c r="K5" s="34" t="s">
        <v>13</v>
      </c>
      <c r="L5" s="286">
        <f>COUNTIF($L$4:L4,L4)</f>
        <v>1</v>
      </c>
      <c r="M5" s="287">
        <f>COUNTIF($L$4:M4,M4)</f>
        <v>2</v>
      </c>
      <c r="N5" s="287">
        <f>COUNTIF($L$4:N4,N4)</f>
        <v>3</v>
      </c>
      <c r="O5" s="287">
        <f>COUNTIF($L$4:O4,O4)</f>
        <v>4</v>
      </c>
      <c r="P5" s="287">
        <f>COUNTIF($L$4:P4,P4)</f>
        <v>5</v>
      </c>
      <c r="Q5" s="287">
        <f>COUNTIF($L$4:Q4,Q4)</f>
        <v>6</v>
      </c>
      <c r="R5" s="287">
        <f>COUNTIF($L$4:R4,R4)</f>
        <v>7</v>
      </c>
      <c r="S5" s="287">
        <f>COUNTIF($L$4:S4,S4)</f>
        <v>8</v>
      </c>
      <c r="T5" s="287">
        <f>COUNTIF($L$4:T4,T4)</f>
        <v>9</v>
      </c>
      <c r="U5" s="287">
        <f>COUNTIF($L$4:U4,U4)</f>
        <v>10</v>
      </c>
      <c r="V5" s="287">
        <f>COUNTIF($L$4:V4,V4)</f>
        <v>11</v>
      </c>
      <c r="W5" s="287">
        <f>COUNTIF($L$4:W4,W4)</f>
        <v>12</v>
      </c>
      <c r="X5" s="287">
        <f>COUNTIF($L$4:X4,X4)</f>
        <v>13</v>
      </c>
      <c r="Y5" s="287">
        <f>COUNTIF($L$4:Y4,Y4)</f>
        <v>14</v>
      </c>
      <c r="Z5" s="287">
        <f>COUNTIF($L$4:Z4,Z4)</f>
        <v>15</v>
      </c>
      <c r="AA5" s="287">
        <f>COUNTIF($L$4:AA4,AA4)</f>
        <v>16</v>
      </c>
      <c r="AB5" s="287">
        <f>COUNTIF($L$4:AB4,AB4)</f>
        <v>17</v>
      </c>
      <c r="AC5" s="287">
        <f>COUNTIF($L$4:AC4,AC4)</f>
        <v>18</v>
      </c>
      <c r="AD5" s="287">
        <f>COUNTIF($L$4:AD4,AD4)</f>
        <v>19</v>
      </c>
      <c r="AE5" s="287">
        <f>COUNTIF($L$4:AE4,AE4)</f>
        <v>20</v>
      </c>
      <c r="AF5" s="287">
        <f>COUNTIF($L$4:AF4,AF4)</f>
        <v>21</v>
      </c>
      <c r="AG5" s="287">
        <f>COUNTIF($L$4:AG4,AG4)</f>
        <v>22</v>
      </c>
      <c r="AH5" s="287">
        <f>COUNTIF($L$4:AH4,AH4)</f>
        <v>23</v>
      </c>
      <c r="AI5" s="287">
        <f>COUNTIF($L$4:AI4,AI4)</f>
        <v>24</v>
      </c>
      <c r="AJ5" s="288">
        <f>COUNTIF($L$4:AJ4,AJ4)</f>
        <v>25</v>
      </c>
      <c r="AK5" s="286">
        <f>COUNTIF($L$4:AK4,AK4)</f>
        <v>26</v>
      </c>
      <c r="AL5" s="287">
        <f>COUNTIF($L$4:AL4,AL4)</f>
        <v>27</v>
      </c>
      <c r="AM5" s="287">
        <f>COUNTIF($L$4:AM4,AM4)</f>
        <v>28</v>
      </c>
      <c r="AN5" s="287">
        <f>COUNTIF($L$4:AN4,AN4)</f>
        <v>29</v>
      </c>
      <c r="AO5" s="287">
        <f>COUNTIF($L$4:AO4,AO4)</f>
        <v>30</v>
      </c>
      <c r="AP5" s="287">
        <f>COUNTIF($L$4:AP4,AP4)</f>
        <v>31</v>
      </c>
      <c r="AQ5" s="287">
        <f>COUNTIF($L$4:AQ4,AQ4)</f>
        <v>32</v>
      </c>
      <c r="AR5" s="287">
        <f>COUNTIF($L$4:AR4,AR4)</f>
        <v>33</v>
      </c>
      <c r="AS5" s="287">
        <f>COUNTIF($L$4:AS4,AS4)</f>
        <v>34</v>
      </c>
      <c r="AT5" s="287">
        <f>COUNTIF($L$4:AT4,AT4)</f>
        <v>35</v>
      </c>
      <c r="AU5" s="287">
        <f>COUNTIF($L$4:AU4,AU4)</f>
        <v>36</v>
      </c>
      <c r="AV5" s="287">
        <f>COUNTIF($L$4:AV4,AV4)</f>
        <v>37</v>
      </c>
      <c r="AW5" s="287">
        <f>COUNTIF($L$4:AW4,AW4)</f>
        <v>38</v>
      </c>
      <c r="AX5" s="287">
        <f>COUNTIF($L$4:AX4,AX4)</f>
        <v>39</v>
      </c>
      <c r="AY5" s="287">
        <f>COUNTIF($L$4:AY4,AY4)</f>
        <v>40</v>
      </c>
      <c r="AZ5" s="287">
        <f>COUNTIF($L$4:AZ4,AZ4)</f>
        <v>41</v>
      </c>
      <c r="BA5" s="287">
        <f>COUNTIF($L$4:BA4,BA4)</f>
        <v>42</v>
      </c>
      <c r="BB5" s="287">
        <f>COUNTIF($L$4:BB4,BB4)</f>
        <v>43</v>
      </c>
      <c r="BC5" s="287">
        <f>COUNTIF($L$4:BC4,BC4)</f>
        <v>44</v>
      </c>
      <c r="BD5" s="287">
        <f>COUNTIF($L$4:BD4,BD4)</f>
        <v>45</v>
      </c>
      <c r="BE5" s="287">
        <f>COUNTIF($L$4:BE4,BE4)</f>
        <v>46</v>
      </c>
      <c r="BF5" s="287">
        <f>COUNTIF($L$4:BF4,BF4)</f>
        <v>47</v>
      </c>
      <c r="BG5" s="287">
        <f>COUNTIF($L$4:BG4,BG4)</f>
        <v>48</v>
      </c>
      <c r="BH5" s="287">
        <f>COUNTIF($L$4:BH4,BH4)</f>
        <v>49</v>
      </c>
      <c r="BI5" s="289">
        <f>COUNTIF($L$4:BI4,BI4)</f>
        <v>50</v>
      </c>
      <c r="BJ5" s="374"/>
      <c r="BK5" s="377"/>
      <c r="BL5" s="377"/>
      <c r="BM5" s="380"/>
      <c r="BN5" s="383"/>
      <c r="BO5" s="386"/>
      <c r="BP5" s="386"/>
      <c r="BQ5" s="389"/>
      <c r="BR5" s="355"/>
      <c r="BS5" s="358"/>
      <c r="BT5" s="358"/>
      <c r="BU5" s="361"/>
      <c r="BV5" s="363"/>
      <c r="BW5" s="365"/>
      <c r="BX5" s="343"/>
      <c r="BY5" s="345"/>
      <c r="BZ5" s="347"/>
      <c r="CA5" s="349"/>
      <c r="CB5" s="351"/>
      <c r="CC5" s="67"/>
      <c r="CD5" s="4"/>
      <c r="CE5" s="250" t="str">
        <f>BJ3&amp;CHAR(10)&amp;BK3&amp;CHAR(10)&amp;"合計"</f>
        <v>思う
少し思う
合計</v>
      </c>
      <c r="CF5" s="149" t="s">
        <v>133</v>
      </c>
      <c r="CG5" s="149" t="s">
        <v>83</v>
      </c>
      <c r="CH5" s="161" t="s">
        <v>98</v>
      </c>
      <c r="CI5" s="160" t="s">
        <v>77</v>
      </c>
      <c r="CJ5" s="160" t="s">
        <v>96</v>
      </c>
      <c r="CK5" s="160" t="s">
        <v>79</v>
      </c>
      <c r="CL5" s="162" t="s">
        <v>99</v>
      </c>
      <c r="CM5" s="163" t="str">
        <f>BJ3</f>
        <v>思う</v>
      </c>
      <c r="CN5" s="163" t="str">
        <f t="shared" ref="CN5:CP5" si="4">BK3</f>
        <v>少し思う</v>
      </c>
      <c r="CO5" s="163" t="str">
        <f t="shared" si="4"/>
        <v>あまり思わない</v>
      </c>
      <c r="CP5" s="163" t="str">
        <f t="shared" si="4"/>
        <v>思わない</v>
      </c>
      <c r="CQ5" s="163" t="str">
        <f>BN3</f>
        <v>思う</v>
      </c>
      <c r="CR5" s="163" t="str">
        <f t="shared" ref="CR5:CT5" si="5">BO3</f>
        <v>少し思う</v>
      </c>
      <c r="CS5" s="163" t="str">
        <f t="shared" si="5"/>
        <v>あまり思わない</v>
      </c>
      <c r="CT5" s="163" t="str">
        <f t="shared" si="5"/>
        <v>思わない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52"/>
      <c r="JB5" s="4"/>
    </row>
    <row r="6" spans="1:262" s="1" customFormat="1" ht="39" customHeight="1">
      <c r="A6" s="123">
        <v>1</v>
      </c>
      <c r="B6" s="124" t="s">
        <v>16</v>
      </c>
      <c r="C6" s="125">
        <v>1</v>
      </c>
      <c r="D6" s="339" t="s">
        <v>70</v>
      </c>
      <c r="E6" s="340"/>
      <c r="F6" s="340"/>
      <c r="G6" s="340"/>
      <c r="H6" s="340"/>
      <c r="I6" s="340"/>
      <c r="J6" s="340"/>
      <c r="K6" s="341"/>
      <c r="L6" s="131"/>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6">IF(ISNUMBER($C6),COUNTIF($L6:$BI6,BK$1),"")</f>
        <v>0</v>
      </c>
      <c r="BL6" s="73">
        <f t="shared" si="6"/>
        <v>0</v>
      </c>
      <c r="BM6" s="74">
        <f t="shared" si="6"/>
        <v>0</v>
      </c>
      <c r="BN6" s="75">
        <f>IF(ISNUMBER($C6),COUNTIFS($L6:$BI6,BJ$1,$L$4:$BI$4,1),"")</f>
        <v>0</v>
      </c>
      <c r="BO6" s="76">
        <f t="shared" ref="BO6:BQ21" si="7">IF(ISNUMBER($C6),COUNTIFS($L6:$BI6,BK$1,$L$4:$BI$4,1),"")</f>
        <v>0</v>
      </c>
      <c r="BP6" s="76">
        <f t="shared" si="7"/>
        <v>0</v>
      </c>
      <c r="BQ6" s="77">
        <f t="shared" si="7"/>
        <v>0</v>
      </c>
      <c r="BR6" s="95">
        <f>IF(ISNUMBER($C6),COUNTIFS($L6:$BI6,BN$1,$L$4:$BI$4,2),"")</f>
        <v>0</v>
      </c>
      <c r="BS6" s="96">
        <f t="shared" ref="BS6:BU6" si="8">IF(ISNUMBER($C6),COUNTIFS($L6:$BI6,BO$1,$L$4:$BI$4,2),"")</f>
        <v>0</v>
      </c>
      <c r="BT6" s="96">
        <f t="shared" si="8"/>
        <v>0</v>
      </c>
      <c r="BU6" s="97">
        <f t="shared" si="8"/>
        <v>0</v>
      </c>
      <c r="BV6" s="143">
        <f t="shared" ref="BV6:BV37" si="9">SUM(L6:BI6)</f>
        <v>0</v>
      </c>
      <c r="BW6" s="132" t="str">
        <f>IFERROR(AVERAGE(L6:BI6),"")</f>
        <v/>
      </c>
      <c r="BX6" s="133" t="str">
        <f>IFERROR(AVERAGEIF($L$4:$BI$4,1,$L6:$BI6),"")</f>
        <v/>
      </c>
      <c r="BY6" s="278" t="str">
        <f>IFERROR(AVERAGEIF($L$4:$BI$4,2,$L6:$BI6),"")</f>
        <v/>
      </c>
      <c r="BZ6" s="134"/>
      <c r="CA6" s="135"/>
      <c r="CB6" s="136" t="str">
        <f>IFERROR(AVERAGE(BZ6,CA6),"")</f>
        <v/>
      </c>
      <c r="CC6" s="4"/>
      <c r="CD6" s="4">
        <f>C6</f>
        <v>1</v>
      </c>
      <c r="CE6" s="4">
        <f>IF(ISNUMBER(C6),SUM(BJ6:BK6),"")</f>
        <v>0</v>
      </c>
      <c r="CF6" s="4">
        <f>IF(CE6="","",_xlfn.RANK.EQ(CE6,$CE$6:$CE$37,0)+COUNTIFS($CE$6:$CE$37,CE6,$BJ$6:$BJ$37,"&gt;"&amp;BJ6))</f>
        <v>1</v>
      </c>
      <c r="CG6" s="4">
        <f t="shared" ref="CG6:CG37" ca="1" si="10">IF(ISNUMBER(CE6),_xlfn.RANK.EQ(CE6,ある,0)+COUNTIFS(ある,CE6,よくある,"&gt;"&amp;BJ6)+COUNTIFS(ある,CE6,よくある,BJ6,ない,"&lt;"&amp;BM6)+COUNTIFS(ある,CE6,よくある,BJ6,ない,BM6,番号,"&lt;"&amp;C6),"")</f>
        <v>1</v>
      </c>
      <c r="CH6" s="159">
        <v>1</v>
      </c>
      <c r="CI6" s="157">
        <f t="shared" ref="CI6:CI37" si="11">SMALL($CF$6:$CF$37,CH6)</f>
        <v>1</v>
      </c>
      <c r="CJ6" s="157">
        <f t="shared" ref="CJ6:CP15" ca="1" si="12">IFERROR(INDEX(INDIRECT(CJ$4),MATCH($CH6,強制順位,0),1),"")</f>
        <v>1</v>
      </c>
      <c r="CK6" s="157" t="str">
        <f t="shared" ca="1" si="12"/>
        <v>したいこと</v>
      </c>
      <c r="CL6" s="158" t="str">
        <f t="shared" ca="1" si="12"/>
        <v>　新しい本を自分が先に読みたいと言って、ＡさんとＢさんがもめている。</v>
      </c>
      <c r="CM6" s="157">
        <f t="shared" ca="1" si="12"/>
        <v>0</v>
      </c>
      <c r="CN6" s="157">
        <f t="shared" ca="1" si="12"/>
        <v>0</v>
      </c>
      <c r="CO6" s="157">
        <f t="shared" ca="1" si="12"/>
        <v>0</v>
      </c>
      <c r="CP6" s="157">
        <f t="shared" ca="1" si="12"/>
        <v>0</v>
      </c>
      <c r="CQ6" s="244" t="str">
        <f ca="1">IFERROR(CM6/SUM($CM6:$CP6),"")</f>
        <v/>
      </c>
      <c r="CR6" s="244" t="str">
        <f t="shared" ref="CR6:CT21" ca="1" si="13">IFERROR(CN6/SUM($CM6:$CP6),"")</f>
        <v/>
      </c>
      <c r="CS6" s="244" t="str">
        <f t="shared" ca="1" si="13"/>
        <v/>
      </c>
      <c r="CT6" s="244" t="str">
        <f t="shared" ca="1" si="13"/>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6">
        <v>1</v>
      </c>
      <c r="B7" s="127" t="s">
        <v>16</v>
      </c>
      <c r="C7" s="128">
        <v>2</v>
      </c>
      <c r="D7" s="332" t="s">
        <v>48</v>
      </c>
      <c r="E7" s="333"/>
      <c r="F7" s="333"/>
      <c r="G7" s="333"/>
      <c r="H7" s="333"/>
      <c r="I7" s="333"/>
      <c r="J7" s="333"/>
      <c r="K7" s="334"/>
      <c r="L7" s="137"/>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37" si="14">IF(ISNUMBER($C7),COUNTIF($L7:$BI7,BJ$1),"")</f>
        <v>0</v>
      </c>
      <c r="BK7" s="79">
        <f t="shared" si="6"/>
        <v>0</v>
      </c>
      <c r="BL7" s="79">
        <f t="shared" si="6"/>
        <v>0</v>
      </c>
      <c r="BM7" s="80">
        <f t="shared" si="6"/>
        <v>0</v>
      </c>
      <c r="BN7" s="81">
        <f t="shared" ref="BN7:BQ37" si="15">IF(ISNUMBER($C7),COUNTIFS($L7:$BI7,BJ$1,$L$4:$BI$4,1),"")</f>
        <v>0</v>
      </c>
      <c r="BO7" s="82">
        <f t="shared" si="7"/>
        <v>0</v>
      </c>
      <c r="BP7" s="82">
        <f t="shared" si="7"/>
        <v>0</v>
      </c>
      <c r="BQ7" s="83">
        <f t="shared" si="7"/>
        <v>0</v>
      </c>
      <c r="BR7" s="98">
        <f t="shared" ref="BR7:BR37" si="16">IF(ISNUMBER($C7),COUNTIFS($L7:$BI7,BN$1,$L$4:$BI$4,2),"")</f>
        <v>0</v>
      </c>
      <c r="BS7" s="99">
        <f t="shared" ref="BS7:BS37" si="17">IF(ISNUMBER($C7),COUNTIFS($L7:$BI7,BO$1,$L$4:$BI$4,2),"")</f>
        <v>0</v>
      </c>
      <c r="BT7" s="99">
        <f t="shared" ref="BT7:BT37" si="18">IF(ISNUMBER($C7),COUNTIFS($L7:$BI7,BP$1,$L$4:$BI$4,2),"")</f>
        <v>0</v>
      </c>
      <c r="BU7" s="100">
        <f t="shared" ref="BU7:BU37" si="19">IF(ISNUMBER($C7),COUNTIFS($L7:$BI7,BQ$1,$L$4:$BI$4,2),"")</f>
        <v>0</v>
      </c>
      <c r="BV7" s="144">
        <f t="shared" si="9"/>
        <v>0</v>
      </c>
      <c r="BW7" s="138" t="str">
        <f t="shared" ref="BW7:BW37" si="20">IFERROR(AVERAGE(L7:BI7),"")</f>
        <v/>
      </c>
      <c r="BX7" s="139" t="str">
        <f t="shared" ref="BX7:BX38" si="21">IFERROR(AVERAGEIF($L$4:$BI$4,1,$L7:$BI7),"")</f>
        <v/>
      </c>
      <c r="BY7" s="279" t="str">
        <f t="shared" ref="BY7:BY38" si="22">IFERROR(AVERAGEIF($L$4:$BI$4,2,$L7:$BI7),"")</f>
        <v/>
      </c>
      <c r="BZ7" s="140"/>
      <c r="CA7" s="141"/>
      <c r="CB7" s="142" t="str">
        <f t="shared" ref="CB7:CB38" si="23">IFERROR(AVERAGE(BZ7,CA7),"")</f>
        <v/>
      </c>
      <c r="CC7" s="4"/>
      <c r="CD7" s="4">
        <f t="shared" ref="CD7:CD37" si="24">C7</f>
        <v>2</v>
      </c>
      <c r="CE7" s="4">
        <f t="shared" ref="CE7:CE37" si="25">IF(ISNUMBER(C7),SUM(BJ7:BK7),"")</f>
        <v>0</v>
      </c>
      <c r="CF7" s="4">
        <f t="shared" ref="CF7:CF37" si="26">IF(CE7="","",_xlfn.RANK.EQ(CE7,$CE$6:$CE$37,0)+COUNTIFS($CE$6:$CE$37,CE7,$BJ$6:$BJ$37,"&gt;"&amp;BJ7))</f>
        <v>1</v>
      </c>
      <c r="CG7" s="4">
        <f t="shared" ca="1" si="10"/>
        <v>2</v>
      </c>
      <c r="CH7" s="159">
        <v>2</v>
      </c>
      <c r="CI7" s="157">
        <f t="shared" si="11"/>
        <v>1</v>
      </c>
      <c r="CJ7" s="157">
        <f t="shared" ca="1" si="12"/>
        <v>2</v>
      </c>
      <c r="CK7" s="157" t="str">
        <f t="shared" ca="1" si="12"/>
        <v>したいこと</v>
      </c>
      <c r="CL7" s="158" t="str">
        <f t="shared" ca="1" si="12"/>
        <v>　グループ活動のとき、自分がリーダーをしたいと言って、ＡさんとＢさんがもめている。</v>
      </c>
      <c r="CM7" s="157">
        <f t="shared" ca="1" si="12"/>
        <v>0</v>
      </c>
      <c r="CN7" s="157">
        <f t="shared" ca="1" si="12"/>
        <v>0</v>
      </c>
      <c r="CO7" s="157">
        <f t="shared" ca="1" si="12"/>
        <v>0</v>
      </c>
      <c r="CP7" s="157">
        <f t="shared" ca="1" si="12"/>
        <v>0</v>
      </c>
      <c r="CQ7" s="244" t="str">
        <f t="shared" ref="CQ7:CT37" ca="1" si="27">IFERROR(CM7/SUM($CM7:$CP7),"")</f>
        <v/>
      </c>
      <c r="CR7" s="244" t="str">
        <f t="shared" ca="1" si="13"/>
        <v/>
      </c>
      <c r="CS7" s="244" t="str">
        <f t="shared" ca="1" si="13"/>
        <v/>
      </c>
      <c r="CT7" s="244" t="str">
        <f t="shared" ca="1" si="13"/>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6">
        <v>1</v>
      </c>
      <c r="B8" s="127" t="s">
        <v>16</v>
      </c>
      <c r="C8" s="128">
        <v>3</v>
      </c>
      <c r="D8" s="332" t="s">
        <v>73</v>
      </c>
      <c r="E8" s="333"/>
      <c r="F8" s="333"/>
      <c r="G8" s="333"/>
      <c r="H8" s="333"/>
      <c r="I8" s="333"/>
      <c r="J8" s="333"/>
      <c r="K8" s="334"/>
      <c r="L8" s="137"/>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4"/>
        <v>0</v>
      </c>
      <c r="BK8" s="79">
        <f t="shared" si="6"/>
        <v>0</v>
      </c>
      <c r="BL8" s="79">
        <f t="shared" si="6"/>
        <v>0</v>
      </c>
      <c r="BM8" s="80">
        <f t="shared" si="6"/>
        <v>0</v>
      </c>
      <c r="BN8" s="81">
        <f t="shared" si="15"/>
        <v>0</v>
      </c>
      <c r="BO8" s="82">
        <f t="shared" si="7"/>
        <v>0</v>
      </c>
      <c r="BP8" s="82">
        <f t="shared" si="7"/>
        <v>0</v>
      </c>
      <c r="BQ8" s="83">
        <f t="shared" si="7"/>
        <v>0</v>
      </c>
      <c r="BR8" s="98">
        <f t="shared" si="16"/>
        <v>0</v>
      </c>
      <c r="BS8" s="99">
        <f t="shared" si="17"/>
        <v>0</v>
      </c>
      <c r="BT8" s="99">
        <f t="shared" si="18"/>
        <v>0</v>
      </c>
      <c r="BU8" s="100">
        <f t="shared" si="19"/>
        <v>0</v>
      </c>
      <c r="BV8" s="144">
        <f t="shared" si="9"/>
        <v>0</v>
      </c>
      <c r="BW8" s="138" t="str">
        <f t="shared" si="20"/>
        <v/>
      </c>
      <c r="BX8" s="139" t="str">
        <f t="shared" si="21"/>
        <v/>
      </c>
      <c r="BY8" s="279" t="str">
        <f t="shared" si="22"/>
        <v/>
      </c>
      <c r="BZ8" s="140"/>
      <c r="CA8" s="141"/>
      <c r="CB8" s="142" t="str">
        <f t="shared" si="23"/>
        <v/>
      </c>
      <c r="CC8" s="4"/>
      <c r="CD8" s="4">
        <f t="shared" si="24"/>
        <v>3</v>
      </c>
      <c r="CE8" s="4">
        <f t="shared" si="25"/>
        <v>0</v>
      </c>
      <c r="CF8" s="4">
        <f t="shared" si="26"/>
        <v>1</v>
      </c>
      <c r="CG8" s="4">
        <f t="shared" ca="1" si="10"/>
        <v>3</v>
      </c>
      <c r="CH8" s="159">
        <v>3</v>
      </c>
      <c r="CI8" s="157">
        <f t="shared" si="11"/>
        <v>1</v>
      </c>
      <c r="CJ8" s="157">
        <f t="shared" ca="1" si="12"/>
        <v>3</v>
      </c>
      <c r="CK8" s="157" t="str">
        <f t="shared" ca="1" si="12"/>
        <v>したいこと</v>
      </c>
      <c r="CL8" s="158" t="str">
        <f t="shared" ca="1" si="12"/>
        <v>　掃除中、ＡさんがトイレットペーパーをＢさんより先に取りに行ったことでもめている。</v>
      </c>
      <c r="CM8" s="157">
        <f t="shared" ca="1" si="12"/>
        <v>0</v>
      </c>
      <c r="CN8" s="157">
        <f t="shared" ca="1" si="12"/>
        <v>0</v>
      </c>
      <c r="CO8" s="157">
        <f t="shared" ca="1" si="12"/>
        <v>0</v>
      </c>
      <c r="CP8" s="157">
        <f t="shared" ca="1" si="12"/>
        <v>0</v>
      </c>
      <c r="CQ8" s="244" t="str">
        <f t="shared" ca="1" si="27"/>
        <v/>
      </c>
      <c r="CR8" s="244" t="str">
        <f t="shared" ca="1" si="13"/>
        <v/>
      </c>
      <c r="CS8" s="244" t="str">
        <f t="shared" ca="1" si="13"/>
        <v/>
      </c>
      <c r="CT8" s="244" t="str">
        <f t="shared" ca="1" si="13"/>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6">
        <v>1</v>
      </c>
      <c r="B9" s="127" t="s">
        <v>16</v>
      </c>
      <c r="C9" s="128">
        <v>4</v>
      </c>
      <c r="D9" s="332" t="s">
        <v>58</v>
      </c>
      <c r="E9" s="333"/>
      <c r="F9" s="333"/>
      <c r="G9" s="333"/>
      <c r="H9" s="333"/>
      <c r="I9" s="333"/>
      <c r="J9" s="333"/>
      <c r="K9" s="334"/>
      <c r="L9" s="137"/>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4"/>
        <v>0</v>
      </c>
      <c r="BK9" s="79">
        <f t="shared" si="6"/>
        <v>0</v>
      </c>
      <c r="BL9" s="79">
        <f t="shared" si="6"/>
        <v>0</v>
      </c>
      <c r="BM9" s="80">
        <f t="shared" si="6"/>
        <v>0</v>
      </c>
      <c r="BN9" s="81">
        <f t="shared" si="15"/>
        <v>0</v>
      </c>
      <c r="BO9" s="82">
        <f t="shared" si="7"/>
        <v>0</v>
      </c>
      <c r="BP9" s="82">
        <f t="shared" si="7"/>
        <v>0</v>
      </c>
      <c r="BQ9" s="83">
        <f t="shared" si="7"/>
        <v>0</v>
      </c>
      <c r="BR9" s="98">
        <f t="shared" si="16"/>
        <v>0</v>
      </c>
      <c r="BS9" s="99">
        <f t="shared" si="17"/>
        <v>0</v>
      </c>
      <c r="BT9" s="99">
        <f t="shared" si="18"/>
        <v>0</v>
      </c>
      <c r="BU9" s="100">
        <f t="shared" si="19"/>
        <v>0</v>
      </c>
      <c r="BV9" s="144">
        <f t="shared" si="9"/>
        <v>0</v>
      </c>
      <c r="BW9" s="138" t="str">
        <f t="shared" si="20"/>
        <v/>
      </c>
      <c r="BX9" s="139" t="str">
        <f t="shared" si="21"/>
        <v/>
      </c>
      <c r="BY9" s="279" t="str">
        <f t="shared" si="22"/>
        <v/>
      </c>
      <c r="BZ9" s="140"/>
      <c r="CA9" s="141"/>
      <c r="CB9" s="142" t="str">
        <f t="shared" si="23"/>
        <v/>
      </c>
      <c r="CC9" s="4"/>
      <c r="CD9" s="4">
        <f t="shared" si="24"/>
        <v>4</v>
      </c>
      <c r="CE9" s="4">
        <f t="shared" si="25"/>
        <v>0</v>
      </c>
      <c r="CF9" s="4">
        <f t="shared" si="26"/>
        <v>1</v>
      </c>
      <c r="CG9" s="4">
        <f t="shared" ca="1" si="10"/>
        <v>4</v>
      </c>
      <c r="CH9" s="159">
        <v>4</v>
      </c>
      <c r="CI9" s="157">
        <f t="shared" si="11"/>
        <v>1</v>
      </c>
      <c r="CJ9" s="157">
        <f t="shared" ca="1" si="12"/>
        <v>4</v>
      </c>
      <c r="CK9" s="157" t="str">
        <f t="shared" ca="1" si="12"/>
        <v>したいこと</v>
      </c>
      <c r="CL9" s="158" t="str">
        <f t="shared" ca="1" si="12"/>
        <v>　特別教室のかぎを自分が取りに行きたいと言って、ＡさんとＢさんがもめている。</v>
      </c>
      <c r="CM9" s="157">
        <f t="shared" ca="1" si="12"/>
        <v>0</v>
      </c>
      <c r="CN9" s="157">
        <f t="shared" ca="1" si="12"/>
        <v>0</v>
      </c>
      <c r="CO9" s="157">
        <f t="shared" ca="1" si="12"/>
        <v>0</v>
      </c>
      <c r="CP9" s="157">
        <f t="shared" ca="1" si="12"/>
        <v>0</v>
      </c>
      <c r="CQ9" s="244" t="str">
        <f t="shared" ca="1" si="27"/>
        <v/>
      </c>
      <c r="CR9" s="244" t="str">
        <f t="shared" ca="1" si="13"/>
        <v/>
      </c>
      <c r="CS9" s="244" t="str">
        <f t="shared" ca="1" si="13"/>
        <v/>
      </c>
      <c r="CT9" s="244" t="str">
        <f t="shared" ca="1" si="13"/>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6">
        <v>1</v>
      </c>
      <c r="B10" s="127" t="s">
        <v>16</v>
      </c>
      <c r="C10" s="128">
        <v>5</v>
      </c>
      <c r="D10" s="332" t="s">
        <v>44</v>
      </c>
      <c r="E10" s="333"/>
      <c r="F10" s="333"/>
      <c r="G10" s="333"/>
      <c r="H10" s="333"/>
      <c r="I10" s="333"/>
      <c r="J10" s="333"/>
      <c r="K10" s="334"/>
      <c r="L10" s="137"/>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4"/>
        <v>0</v>
      </c>
      <c r="BK10" s="79">
        <f t="shared" si="6"/>
        <v>0</v>
      </c>
      <c r="BL10" s="79">
        <f t="shared" si="6"/>
        <v>0</v>
      </c>
      <c r="BM10" s="80">
        <f t="shared" si="6"/>
        <v>0</v>
      </c>
      <c r="BN10" s="81">
        <f t="shared" si="15"/>
        <v>0</v>
      </c>
      <c r="BO10" s="82">
        <f t="shared" si="7"/>
        <v>0</v>
      </c>
      <c r="BP10" s="82">
        <f t="shared" si="7"/>
        <v>0</v>
      </c>
      <c r="BQ10" s="83">
        <f t="shared" si="7"/>
        <v>0</v>
      </c>
      <c r="BR10" s="98">
        <f t="shared" si="16"/>
        <v>0</v>
      </c>
      <c r="BS10" s="99">
        <f t="shared" si="17"/>
        <v>0</v>
      </c>
      <c r="BT10" s="99">
        <f t="shared" si="18"/>
        <v>0</v>
      </c>
      <c r="BU10" s="100">
        <f t="shared" si="19"/>
        <v>0</v>
      </c>
      <c r="BV10" s="144">
        <f t="shared" si="9"/>
        <v>0</v>
      </c>
      <c r="BW10" s="138" t="str">
        <f t="shared" si="20"/>
        <v/>
      </c>
      <c r="BX10" s="139" t="str">
        <f t="shared" si="21"/>
        <v/>
      </c>
      <c r="BY10" s="279" t="str">
        <f t="shared" si="22"/>
        <v/>
      </c>
      <c r="BZ10" s="140"/>
      <c r="CA10" s="141"/>
      <c r="CB10" s="142" t="str">
        <f t="shared" si="23"/>
        <v/>
      </c>
      <c r="CC10" s="4"/>
      <c r="CD10" s="4">
        <f t="shared" si="24"/>
        <v>5</v>
      </c>
      <c r="CE10" s="4">
        <f t="shared" si="25"/>
        <v>0</v>
      </c>
      <c r="CF10" s="4">
        <f t="shared" si="26"/>
        <v>1</v>
      </c>
      <c r="CG10" s="4">
        <f t="shared" ca="1" si="10"/>
        <v>5</v>
      </c>
      <c r="CH10" s="159">
        <v>5</v>
      </c>
      <c r="CI10" s="157">
        <f t="shared" si="11"/>
        <v>1</v>
      </c>
      <c r="CJ10" s="157">
        <f t="shared" ca="1" si="12"/>
        <v>5</v>
      </c>
      <c r="CK10" s="157" t="str">
        <f t="shared" ca="1" si="12"/>
        <v>したいこと</v>
      </c>
      <c r="CL10" s="158" t="str">
        <f t="shared" ca="1" si="12"/>
        <v>　列に並ぶとき、自分が先だと言って、ＡさんとＢさんがもめている。</v>
      </c>
      <c r="CM10" s="157">
        <f t="shared" ca="1" si="12"/>
        <v>0</v>
      </c>
      <c r="CN10" s="157">
        <f t="shared" ca="1" si="12"/>
        <v>0</v>
      </c>
      <c r="CO10" s="157">
        <f t="shared" ca="1" si="12"/>
        <v>0</v>
      </c>
      <c r="CP10" s="157">
        <f t="shared" ca="1" si="12"/>
        <v>0</v>
      </c>
      <c r="CQ10" s="244" t="str">
        <f t="shared" ca="1" si="27"/>
        <v/>
      </c>
      <c r="CR10" s="244" t="str">
        <f t="shared" ca="1" si="13"/>
        <v/>
      </c>
      <c r="CS10" s="244" t="str">
        <f t="shared" ca="1" si="13"/>
        <v/>
      </c>
      <c r="CT10" s="244" t="str">
        <f t="shared" ca="1" si="13"/>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9">
        <v>2</v>
      </c>
      <c r="B11" s="127" t="s">
        <v>17</v>
      </c>
      <c r="C11" s="130">
        <v>6</v>
      </c>
      <c r="D11" s="332" t="s">
        <v>59</v>
      </c>
      <c r="E11" s="333"/>
      <c r="F11" s="333"/>
      <c r="G11" s="333"/>
      <c r="H11" s="333"/>
      <c r="I11" s="333"/>
      <c r="J11" s="333"/>
      <c r="K11" s="334"/>
      <c r="L11" s="137"/>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4"/>
        <v>0</v>
      </c>
      <c r="BK11" s="79">
        <f t="shared" si="6"/>
        <v>0</v>
      </c>
      <c r="BL11" s="79">
        <f t="shared" si="6"/>
        <v>0</v>
      </c>
      <c r="BM11" s="80">
        <f t="shared" si="6"/>
        <v>0</v>
      </c>
      <c r="BN11" s="81">
        <f t="shared" si="15"/>
        <v>0</v>
      </c>
      <c r="BO11" s="82">
        <f t="shared" si="7"/>
        <v>0</v>
      </c>
      <c r="BP11" s="82">
        <f t="shared" si="7"/>
        <v>0</v>
      </c>
      <c r="BQ11" s="83">
        <f t="shared" si="7"/>
        <v>0</v>
      </c>
      <c r="BR11" s="98">
        <f t="shared" si="16"/>
        <v>0</v>
      </c>
      <c r="BS11" s="99">
        <f t="shared" si="17"/>
        <v>0</v>
      </c>
      <c r="BT11" s="99">
        <f t="shared" si="18"/>
        <v>0</v>
      </c>
      <c r="BU11" s="100">
        <f t="shared" si="19"/>
        <v>0</v>
      </c>
      <c r="BV11" s="144">
        <f t="shared" si="9"/>
        <v>0</v>
      </c>
      <c r="BW11" s="138" t="str">
        <f t="shared" si="20"/>
        <v/>
      </c>
      <c r="BX11" s="139" t="str">
        <f t="shared" si="21"/>
        <v/>
      </c>
      <c r="BY11" s="279" t="str">
        <f t="shared" si="22"/>
        <v/>
      </c>
      <c r="BZ11" s="140"/>
      <c r="CA11" s="141"/>
      <c r="CB11" s="142" t="str">
        <f t="shared" si="23"/>
        <v/>
      </c>
      <c r="CC11" s="4"/>
      <c r="CD11" s="4">
        <f t="shared" si="24"/>
        <v>6</v>
      </c>
      <c r="CE11" s="4">
        <f t="shared" si="25"/>
        <v>0</v>
      </c>
      <c r="CF11" s="4">
        <f t="shared" si="26"/>
        <v>1</v>
      </c>
      <c r="CG11" s="4">
        <f t="shared" ca="1" si="10"/>
        <v>6</v>
      </c>
      <c r="CH11" s="159">
        <v>6</v>
      </c>
      <c r="CI11" s="157">
        <f t="shared" si="11"/>
        <v>1</v>
      </c>
      <c r="CJ11" s="157">
        <f t="shared" ca="1" si="12"/>
        <v>6</v>
      </c>
      <c r="CK11" s="157" t="str">
        <f t="shared" ca="1" si="12"/>
        <v>したくないこと</v>
      </c>
      <c r="CL11" s="158" t="str">
        <f t="shared" ca="1" si="12"/>
        <v>　ボール遊びをした後、ＡさんもＢさんもボールを片付けたくなくてもめている。</v>
      </c>
      <c r="CM11" s="157">
        <f t="shared" ca="1" si="12"/>
        <v>0</v>
      </c>
      <c r="CN11" s="157">
        <f t="shared" ca="1" si="12"/>
        <v>0</v>
      </c>
      <c r="CO11" s="157">
        <f t="shared" ca="1" si="12"/>
        <v>0</v>
      </c>
      <c r="CP11" s="157">
        <f t="shared" ca="1" si="12"/>
        <v>0</v>
      </c>
      <c r="CQ11" s="244" t="str">
        <f t="shared" ca="1" si="27"/>
        <v/>
      </c>
      <c r="CR11" s="244" t="str">
        <f t="shared" ca="1" si="13"/>
        <v/>
      </c>
      <c r="CS11" s="244" t="str">
        <f t="shared" ca="1" si="13"/>
        <v/>
      </c>
      <c r="CT11" s="244" t="str">
        <f t="shared" ca="1" si="13"/>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6">
        <v>2</v>
      </c>
      <c r="B12" s="127" t="s">
        <v>17</v>
      </c>
      <c r="C12" s="130">
        <v>7</v>
      </c>
      <c r="D12" s="332" t="s">
        <v>67</v>
      </c>
      <c r="E12" s="333"/>
      <c r="F12" s="333"/>
      <c r="G12" s="333"/>
      <c r="H12" s="333"/>
      <c r="I12" s="333"/>
      <c r="J12" s="333"/>
      <c r="K12" s="334"/>
      <c r="L12" s="137"/>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4"/>
        <v>0</v>
      </c>
      <c r="BK12" s="79">
        <f t="shared" si="6"/>
        <v>0</v>
      </c>
      <c r="BL12" s="79">
        <f t="shared" si="6"/>
        <v>0</v>
      </c>
      <c r="BM12" s="80">
        <f t="shared" si="6"/>
        <v>0</v>
      </c>
      <c r="BN12" s="81">
        <f t="shared" si="15"/>
        <v>0</v>
      </c>
      <c r="BO12" s="82">
        <f t="shared" si="7"/>
        <v>0</v>
      </c>
      <c r="BP12" s="82">
        <f t="shared" si="7"/>
        <v>0</v>
      </c>
      <c r="BQ12" s="83">
        <f t="shared" si="7"/>
        <v>0</v>
      </c>
      <c r="BR12" s="98">
        <f t="shared" si="16"/>
        <v>0</v>
      </c>
      <c r="BS12" s="99">
        <f t="shared" si="17"/>
        <v>0</v>
      </c>
      <c r="BT12" s="99">
        <f t="shared" si="18"/>
        <v>0</v>
      </c>
      <c r="BU12" s="100">
        <f t="shared" si="19"/>
        <v>0</v>
      </c>
      <c r="BV12" s="144">
        <f t="shared" si="9"/>
        <v>0</v>
      </c>
      <c r="BW12" s="138" t="str">
        <f t="shared" si="20"/>
        <v/>
      </c>
      <c r="BX12" s="139" t="str">
        <f t="shared" si="21"/>
        <v/>
      </c>
      <c r="BY12" s="279" t="str">
        <f t="shared" si="22"/>
        <v/>
      </c>
      <c r="BZ12" s="140"/>
      <c r="CA12" s="141"/>
      <c r="CB12" s="142" t="str">
        <f t="shared" si="23"/>
        <v/>
      </c>
      <c r="CC12" s="4"/>
      <c r="CD12" s="4">
        <f t="shared" si="24"/>
        <v>7</v>
      </c>
      <c r="CE12" s="4">
        <f t="shared" si="25"/>
        <v>0</v>
      </c>
      <c r="CF12" s="4">
        <f t="shared" si="26"/>
        <v>1</v>
      </c>
      <c r="CG12" s="4">
        <f t="shared" ca="1" si="10"/>
        <v>7</v>
      </c>
      <c r="CH12" s="159">
        <v>7</v>
      </c>
      <c r="CI12" s="157">
        <f t="shared" si="11"/>
        <v>1</v>
      </c>
      <c r="CJ12" s="157">
        <f t="shared" ca="1" si="12"/>
        <v>7</v>
      </c>
      <c r="CK12" s="157" t="str">
        <f t="shared" ca="1" si="12"/>
        <v>したくないこと</v>
      </c>
      <c r="CL12" s="158" t="str">
        <f t="shared" ca="1" si="12"/>
        <v>　掃除のバケツをＡさんもＢさんも片付けたくなくてもめている。</v>
      </c>
      <c r="CM12" s="157">
        <f t="shared" ca="1" si="12"/>
        <v>0</v>
      </c>
      <c r="CN12" s="157">
        <f t="shared" ca="1" si="12"/>
        <v>0</v>
      </c>
      <c r="CO12" s="157">
        <f t="shared" ca="1" si="12"/>
        <v>0</v>
      </c>
      <c r="CP12" s="157">
        <f t="shared" ca="1" si="12"/>
        <v>0</v>
      </c>
      <c r="CQ12" s="244" t="str">
        <f t="shared" ca="1" si="27"/>
        <v/>
      </c>
      <c r="CR12" s="244" t="str">
        <f t="shared" ca="1" si="13"/>
        <v/>
      </c>
      <c r="CS12" s="244" t="str">
        <f t="shared" ca="1" si="13"/>
        <v/>
      </c>
      <c r="CT12" s="244" t="str">
        <f t="shared" ca="1" si="13"/>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6">
        <v>2</v>
      </c>
      <c r="B13" s="127" t="s">
        <v>17</v>
      </c>
      <c r="C13" s="130">
        <v>8</v>
      </c>
      <c r="D13" s="332" t="s">
        <v>72</v>
      </c>
      <c r="E13" s="333"/>
      <c r="F13" s="333"/>
      <c r="G13" s="333"/>
      <c r="H13" s="333"/>
      <c r="I13" s="333"/>
      <c r="J13" s="333"/>
      <c r="K13" s="334"/>
      <c r="L13" s="137"/>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4"/>
        <v>0</v>
      </c>
      <c r="BK13" s="79">
        <f t="shared" si="6"/>
        <v>0</v>
      </c>
      <c r="BL13" s="79">
        <f t="shared" si="6"/>
        <v>0</v>
      </c>
      <c r="BM13" s="80">
        <f t="shared" si="6"/>
        <v>0</v>
      </c>
      <c r="BN13" s="81">
        <f t="shared" si="15"/>
        <v>0</v>
      </c>
      <c r="BO13" s="82">
        <f t="shared" si="7"/>
        <v>0</v>
      </c>
      <c r="BP13" s="82">
        <f t="shared" si="7"/>
        <v>0</v>
      </c>
      <c r="BQ13" s="83">
        <f t="shared" si="7"/>
        <v>0</v>
      </c>
      <c r="BR13" s="98">
        <f t="shared" si="16"/>
        <v>0</v>
      </c>
      <c r="BS13" s="99">
        <f t="shared" si="17"/>
        <v>0</v>
      </c>
      <c r="BT13" s="99">
        <f t="shared" si="18"/>
        <v>0</v>
      </c>
      <c r="BU13" s="100">
        <f t="shared" si="19"/>
        <v>0</v>
      </c>
      <c r="BV13" s="144">
        <f t="shared" si="9"/>
        <v>0</v>
      </c>
      <c r="BW13" s="138" t="str">
        <f t="shared" si="20"/>
        <v/>
      </c>
      <c r="BX13" s="139" t="str">
        <f t="shared" si="21"/>
        <v/>
      </c>
      <c r="BY13" s="279" t="str">
        <f t="shared" si="22"/>
        <v/>
      </c>
      <c r="BZ13" s="140"/>
      <c r="CA13" s="141"/>
      <c r="CB13" s="142" t="str">
        <f t="shared" si="23"/>
        <v/>
      </c>
      <c r="CC13" s="4"/>
      <c r="CD13" s="4">
        <f t="shared" si="24"/>
        <v>8</v>
      </c>
      <c r="CE13" s="4">
        <f t="shared" si="25"/>
        <v>0</v>
      </c>
      <c r="CF13" s="4">
        <f t="shared" si="26"/>
        <v>1</v>
      </c>
      <c r="CG13" s="4">
        <f t="shared" ca="1" si="10"/>
        <v>8</v>
      </c>
      <c r="CH13" s="159">
        <v>8</v>
      </c>
      <c r="CI13" s="157">
        <f t="shared" si="11"/>
        <v>1</v>
      </c>
      <c r="CJ13" s="157">
        <f t="shared" ca="1" si="12"/>
        <v>8</v>
      </c>
      <c r="CK13" s="157" t="str">
        <f t="shared" ca="1" si="12"/>
        <v>したくないこと</v>
      </c>
      <c r="CL13" s="158" t="str">
        <f t="shared" ca="1" si="12"/>
        <v>　日直の仕事をＡさんもＢさんもしたくなくてもめている。</v>
      </c>
      <c r="CM13" s="157">
        <f t="shared" ca="1" si="12"/>
        <v>0</v>
      </c>
      <c r="CN13" s="157">
        <f t="shared" ca="1" si="12"/>
        <v>0</v>
      </c>
      <c r="CO13" s="157">
        <f t="shared" ca="1" si="12"/>
        <v>0</v>
      </c>
      <c r="CP13" s="157">
        <f t="shared" ca="1" si="12"/>
        <v>0</v>
      </c>
      <c r="CQ13" s="244" t="str">
        <f t="shared" ca="1" si="27"/>
        <v/>
      </c>
      <c r="CR13" s="244" t="str">
        <f t="shared" ca="1" si="13"/>
        <v/>
      </c>
      <c r="CS13" s="244" t="str">
        <f t="shared" ca="1" si="13"/>
        <v/>
      </c>
      <c r="CT13" s="244" t="str">
        <f t="shared" ca="1" si="13"/>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9">
        <v>3</v>
      </c>
      <c r="B14" s="127" t="s">
        <v>18</v>
      </c>
      <c r="C14" s="130">
        <v>9</v>
      </c>
      <c r="D14" s="332" t="s">
        <v>52</v>
      </c>
      <c r="E14" s="333"/>
      <c r="F14" s="333"/>
      <c r="G14" s="333"/>
      <c r="H14" s="333"/>
      <c r="I14" s="333"/>
      <c r="J14" s="333"/>
      <c r="K14" s="334"/>
      <c r="L14" s="137"/>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4"/>
        <v>0</v>
      </c>
      <c r="BK14" s="79">
        <f t="shared" si="6"/>
        <v>0</v>
      </c>
      <c r="BL14" s="79">
        <f t="shared" si="6"/>
        <v>0</v>
      </c>
      <c r="BM14" s="80">
        <f t="shared" si="6"/>
        <v>0</v>
      </c>
      <c r="BN14" s="81">
        <f t="shared" si="15"/>
        <v>0</v>
      </c>
      <c r="BO14" s="82">
        <f t="shared" si="7"/>
        <v>0</v>
      </c>
      <c r="BP14" s="82">
        <f t="shared" si="7"/>
        <v>0</v>
      </c>
      <c r="BQ14" s="83">
        <f t="shared" si="7"/>
        <v>0</v>
      </c>
      <c r="BR14" s="98">
        <f t="shared" si="16"/>
        <v>0</v>
      </c>
      <c r="BS14" s="99">
        <f t="shared" si="17"/>
        <v>0</v>
      </c>
      <c r="BT14" s="99">
        <f t="shared" si="18"/>
        <v>0</v>
      </c>
      <c r="BU14" s="100">
        <f t="shared" si="19"/>
        <v>0</v>
      </c>
      <c r="BV14" s="144">
        <f t="shared" si="9"/>
        <v>0</v>
      </c>
      <c r="BW14" s="138" t="str">
        <f t="shared" si="20"/>
        <v/>
      </c>
      <c r="BX14" s="139" t="str">
        <f t="shared" si="21"/>
        <v/>
      </c>
      <c r="BY14" s="279" t="str">
        <f t="shared" si="22"/>
        <v/>
      </c>
      <c r="BZ14" s="140"/>
      <c r="CA14" s="141"/>
      <c r="CB14" s="142" t="str">
        <f t="shared" si="23"/>
        <v/>
      </c>
      <c r="CC14" s="4"/>
      <c r="CD14" s="4">
        <f t="shared" si="24"/>
        <v>9</v>
      </c>
      <c r="CE14" s="4">
        <f t="shared" si="25"/>
        <v>0</v>
      </c>
      <c r="CF14" s="4">
        <f t="shared" si="26"/>
        <v>1</v>
      </c>
      <c r="CG14" s="4">
        <f t="shared" ca="1" si="10"/>
        <v>9</v>
      </c>
      <c r="CH14" s="159">
        <v>9</v>
      </c>
      <c r="CI14" s="157">
        <f t="shared" si="11"/>
        <v>1</v>
      </c>
      <c r="CJ14" s="157">
        <f t="shared" ca="1" si="12"/>
        <v>9</v>
      </c>
      <c r="CK14" s="157" t="str">
        <f t="shared" ca="1" si="12"/>
        <v>誤解・くいちがい</v>
      </c>
      <c r="CL14" s="158" t="str">
        <f t="shared" ca="1" si="12"/>
        <v>　Ａさんは友だちと話をしていただけなのに、ＢさんがＡさんに「私の悪口を言ってたでしょ」と言ってもめている。</v>
      </c>
      <c r="CM14" s="157">
        <f t="shared" ca="1" si="12"/>
        <v>0</v>
      </c>
      <c r="CN14" s="157">
        <f t="shared" ca="1" si="12"/>
        <v>0</v>
      </c>
      <c r="CO14" s="157">
        <f t="shared" ca="1" si="12"/>
        <v>0</v>
      </c>
      <c r="CP14" s="157">
        <f t="shared" ca="1" si="12"/>
        <v>0</v>
      </c>
      <c r="CQ14" s="244" t="str">
        <f t="shared" ca="1" si="27"/>
        <v/>
      </c>
      <c r="CR14" s="244" t="str">
        <f t="shared" ca="1" si="13"/>
        <v/>
      </c>
      <c r="CS14" s="244" t="str">
        <f t="shared" ca="1" si="13"/>
        <v/>
      </c>
      <c r="CT14" s="244" t="str">
        <f t="shared" ca="1" si="13"/>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6">
        <v>3</v>
      </c>
      <c r="B15" s="127" t="s">
        <v>18</v>
      </c>
      <c r="C15" s="130">
        <v>10</v>
      </c>
      <c r="D15" s="332" t="s">
        <v>69</v>
      </c>
      <c r="E15" s="333"/>
      <c r="F15" s="333"/>
      <c r="G15" s="333"/>
      <c r="H15" s="333"/>
      <c r="I15" s="333"/>
      <c r="J15" s="333"/>
      <c r="K15" s="334"/>
      <c r="L15" s="137"/>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4"/>
        <v>0</v>
      </c>
      <c r="BK15" s="79">
        <f t="shared" si="6"/>
        <v>0</v>
      </c>
      <c r="BL15" s="79">
        <f t="shared" si="6"/>
        <v>0</v>
      </c>
      <c r="BM15" s="80">
        <f t="shared" si="6"/>
        <v>0</v>
      </c>
      <c r="BN15" s="81">
        <f t="shared" si="15"/>
        <v>0</v>
      </c>
      <c r="BO15" s="82">
        <f t="shared" si="7"/>
        <v>0</v>
      </c>
      <c r="BP15" s="82">
        <f t="shared" si="7"/>
        <v>0</v>
      </c>
      <c r="BQ15" s="83">
        <f t="shared" si="7"/>
        <v>0</v>
      </c>
      <c r="BR15" s="98">
        <f t="shared" si="16"/>
        <v>0</v>
      </c>
      <c r="BS15" s="99">
        <f t="shared" si="17"/>
        <v>0</v>
      </c>
      <c r="BT15" s="99">
        <f t="shared" si="18"/>
        <v>0</v>
      </c>
      <c r="BU15" s="100">
        <f t="shared" si="19"/>
        <v>0</v>
      </c>
      <c r="BV15" s="144">
        <f t="shared" si="9"/>
        <v>0</v>
      </c>
      <c r="BW15" s="138" t="str">
        <f t="shared" si="20"/>
        <v/>
      </c>
      <c r="BX15" s="139" t="str">
        <f t="shared" si="21"/>
        <v/>
      </c>
      <c r="BY15" s="279" t="str">
        <f t="shared" si="22"/>
        <v/>
      </c>
      <c r="BZ15" s="140"/>
      <c r="CA15" s="141"/>
      <c r="CB15" s="142" t="str">
        <f t="shared" si="23"/>
        <v/>
      </c>
      <c r="CC15" s="4"/>
      <c r="CD15" s="4">
        <f t="shared" si="24"/>
        <v>10</v>
      </c>
      <c r="CE15" s="4">
        <f t="shared" si="25"/>
        <v>0</v>
      </c>
      <c r="CF15" s="4">
        <f t="shared" si="26"/>
        <v>1</v>
      </c>
      <c r="CG15" s="4">
        <f t="shared" ca="1" si="10"/>
        <v>10</v>
      </c>
      <c r="CH15" s="159">
        <v>10</v>
      </c>
      <c r="CI15" s="157">
        <f t="shared" si="11"/>
        <v>1</v>
      </c>
      <c r="CJ15" s="157">
        <f t="shared" ca="1" si="12"/>
        <v>10</v>
      </c>
      <c r="CK15" s="157" t="str">
        <f t="shared" ca="1" si="12"/>
        <v>誤解・くいちがい</v>
      </c>
      <c r="CL15" s="158" t="str">
        <f t="shared" ca="1" si="12"/>
        <v>　ＡさんがＢさんの牛乳を配り忘れたとき、Ｂさんが「わざと配らなかった」と言ってもめている。</v>
      </c>
      <c r="CM15" s="157">
        <f t="shared" ca="1" si="12"/>
        <v>0</v>
      </c>
      <c r="CN15" s="157">
        <f t="shared" ca="1" si="12"/>
        <v>0</v>
      </c>
      <c r="CO15" s="157">
        <f t="shared" ca="1" si="12"/>
        <v>0</v>
      </c>
      <c r="CP15" s="157">
        <f t="shared" ca="1" si="12"/>
        <v>0</v>
      </c>
      <c r="CQ15" s="244" t="str">
        <f t="shared" ca="1" si="27"/>
        <v/>
      </c>
      <c r="CR15" s="244" t="str">
        <f t="shared" ca="1" si="13"/>
        <v/>
      </c>
      <c r="CS15" s="244" t="str">
        <f t="shared" ca="1" si="13"/>
        <v/>
      </c>
      <c r="CT15" s="244" t="str">
        <f t="shared" ca="1" si="13"/>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6">
        <v>3</v>
      </c>
      <c r="B16" s="127" t="s">
        <v>18</v>
      </c>
      <c r="C16" s="130">
        <v>11</v>
      </c>
      <c r="D16" s="332" t="s">
        <v>46</v>
      </c>
      <c r="E16" s="333"/>
      <c r="F16" s="333"/>
      <c r="G16" s="333"/>
      <c r="H16" s="333"/>
      <c r="I16" s="333"/>
      <c r="J16" s="333"/>
      <c r="K16" s="334"/>
      <c r="L16" s="137"/>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4"/>
        <v>0</v>
      </c>
      <c r="BK16" s="79">
        <f t="shared" si="6"/>
        <v>0</v>
      </c>
      <c r="BL16" s="79">
        <f t="shared" si="6"/>
        <v>0</v>
      </c>
      <c r="BM16" s="80">
        <f t="shared" si="6"/>
        <v>0</v>
      </c>
      <c r="BN16" s="81">
        <f t="shared" si="15"/>
        <v>0</v>
      </c>
      <c r="BO16" s="82">
        <f t="shared" si="7"/>
        <v>0</v>
      </c>
      <c r="BP16" s="82">
        <f t="shared" si="7"/>
        <v>0</v>
      </c>
      <c r="BQ16" s="83">
        <f t="shared" si="7"/>
        <v>0</v>
      </c>
      <c r="BR16" s="98">
        <f t="shared" si="16"/>
        <v>0</v>
      </c>
      <c r="BS16" s="99">
        <f t="shared" si="17"/>
        <v>0</v>
      </c>
      <c r="BT16" s="99">
        <f t="shared" si="18"/>
        <v>0</v>
      </c>
      <c r="BU16" s="100">
        <f t="shared" si="19"/>
        <v>0</v>
      </c>
      <c r="BV16" s="144">
        <f t="shared" si="9"/>
        <v>0</v>
      </c>
      <c r="BW16" s="138" t="str">
        <f t="shared" si="20"/>
        <v/>
      </c>
      <c r="BX16" s="139" t="str">
        <f t="shared" si="21"/>
        <v/>
      </c>
      <c r="BY16" s="279" t="str">
        <f t="shared" si="22"/>
        <v/>
      </c>
      <c r="BZ16" s="140"/>
      <c r="CA16" s="141"/>
      <c r="CB16" s="142" t="str">
        <f t="shared" si="23"/>
        <v/>
      </c>
      <c r="CC16" s="4"/>
      <c r="CD16" s="4">
        <f t="shared" si="24"/>
        <v>11</v>
      </c>
      <c r="CE16" s="4">
        <f t="shared" si="25"/>
        <v>0</v>
      </c>
      <c r="CF16" s="4">
        <f t="shared" si="26"/>
        <v>1</v>
      </c>
      <c r="CG16" s="4">
        <f t="shared" ca="1" si="10"/>
        <v>11</v>
      </c>
      <c r="CH16" s="159">
        <v>11</v>
      </c>
      <c r="CI16" s="157">
        <f t="shared" si="11"/>
        <v>1</v>
      </c>
      <c r="CJ16" s="157">
        <f t="shared" ref="CJ16:CP25" ca="1" si="28">IFERROR(INDEX(INDIRECT(CJ$4),MATCH($CH16,強制順位,0),1),"")</f>
        <v>11</v>
      </c>
      <c r="CK16" s="157" t="str">
        <f t="shared" ca="1" si="28"/>
        <v>誤解・くいちがい</v>
      </c>
      <c r="CL16" s="158" t="str">
        <f t="shared" ca="1" si="28"/>
        <v>　ドッジボールで、ボールが当たったか当たっていないかで、ＡさんとＢさんがもめている。</v>
      </c>
      <c r="CM16" s="157">
        <f t="shared" ca="1" si="28"/>
        <v>0</v>
      </c>
      <c r="CN16" s="157">
        <f t="shared" ca="1" si="28"/>
        <v>0</v>
      </c>
      <c r="CO16" s="157">
        <f t="shared" ca="1" si="28"/>
        <v>0</v>
      </c>
      <c r="CP16" s="157">
        <f t="shared" ca="1" si="28"/>
        <v>0</v>
      </c>
      <c r="CQ16" s="244" t="str">
        <f t="shared" ca="1" si="27"/>
        <v/>
      </c>
      <c r="CR16" s="244" t="str">
        <f t="shared" ca="1" si="13"/>
        <v/>
      </c>
      <c r="CS16" s="244" t="str">
        <f t="shared" ca="1" si="13"/>
        <v/>
      </c>
      <c r="CT16" s="244" t="str">
        <f t="shared" ca="1" si="13"/>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6">
        <v>3</v>
      </c>
      <c r="B17" s="127" t="s">
        <v>18</v>
      </c>
      <c r="C17" s="130">
        <v>12</v>
      </c>
      <c r="D17" s="332" t="s">
        <v>49</v>
      </c>
      <c r="E17" s="333"/>
      <c r="F17" s="333"/>
      <c r="G17" s="333"/>
      <c r="H17" s="333"/>
      <c r="I17" s="333"/>
      <c r="J17" s="333"/>
      <c r="K17" s="334"/>
      <c r="L17" s="137"/>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4"/>
        <v>0</v>
      </c>
      <c r="BK17" s="79">
        <f t="shared" si="6"/>
        <v>0</v>
      </c>
      <c r="BL17" s="79">
        <f t="shared" si="6"/>
        <v>0</v>
      </c>
      <c r="BM17" s="80">
        <f t="shared" si="6"/>
        <v>0</v>
      </c>
      <c r="BN17" s="81">
        <f t="shared" si="15"/>
        <v>0</v>
      </c>
      <c r="BO17" s="82">
        <f t="shared" si="7"/>
        <v>0</v>
      </c>
      <c r="BP17" s="82">
        <f t="shared" si="7"/>
        <v>0</v>
      </c>
      <c r="BQ17" s="83">
        <f t="shared" si="7"/>
        <v>0</v>
      </c>
      <c r="BR17" s="98">
        <f t="shared" si="16"/>
        <v>0</v>
      </c>
      <c r="BS17" s="99">
        <f t="shared" si="17"/>
        <v>0</v>
      </c>
      <c r="BT17" s="99">
        <f t="shared" si="18"/>
        <v>0</v>
      </c>
      <c r="BU17" s="100">
        <f t="shared" si="19"/>
        <v>0</v>
      </c>
      <c r="BV17" s="144">
        <f t="shared" si="9"/>
        <v>0</v>
      </c>
      <c r="BW17" s="138" t="str">
        <f t="shared" si="20"/>
        <v/>
      </c>
      <c r="BX17" s="139" t="str">
        <f t="shared" si="21"/>
        <v/>
      </c>
      <c r="BY17" s="279" t="str">
        <f t="shared" si="22"/>
        <v/>
      </c>
      <c r="BZ17" s="140"/>
      <c r="CA17" s="141"/>
      <c r="CB17" s="142" t="str">
        <f t="shared" si="23"/>
        <v/>
      </c>
      <c r="CC17" s="4"/>
      <c r="CD17" s="4">
        <f t="shared" si="24"/>
        <v>12</v>
      </c>
      <c r="CE17" s="4">
        <f t="shared" si="25"/>
        <v>0</v>
      </c>
      <c r="CF17" s="4">
        <f t="shared" si="26"/>
        <v>1</v>
      </c>
      <c r="CG17" s="4">
        <f t="shared" ca="1" si="10"/>
        <v>12</v>
      </c>
      <c r="CH17" s="159">
        <v>12</v>
      </c>
      <c r="CI17" s="157">
        <f t="shared" si="11"/>
        <v>1</v>
      </c>
      <c r="CJ17" s="157">
        <f t="shared" ca="1" si="28"/>
        <v>12</v>
      </c>
      <c r="CK17" s="157" t="str">
        <f t="shared" ca="1" si="28"/>
        <v>誤解・くいちがい</v>
      </c>
      <c r="CL17" s="158" t="str">
        <f t="shared" ca="1" si="28"/>
        <v>　ろう下を走ったか、走っていないかで、ＡさんとＢさんがもめている。</v>
      </c>
      <c r="CM17" s="157">
        <f t="shared" ca="1" si="28"/>
        <v>0</v>
      </c>
      <c r="CN17" s="157">
        <f t="shared" ca="1" si="28"/>
        <v>0</v>
      </c>
      <c r="CO17" s="157">
        <f t="shared" ca="1" si="28"/>
        <v>0</v>
      </c>
      <c r="CP17" s="157">
        <f t="shared" ca="1" si="28"/>
        <v>0</v>
      </c>
      <c r="CQ17" s="244" t="str">
        <f t="shared" ca="1" si="27"/>
        <v/>
      </c>
      <c r="CR17" s="244" t="str">
        <f t="shared" ca="1" si="13"/>
        <v/>
      </c>
      <c r="CS17" s="244" t="str">
        <f t="shared" ca="1" si="13"/>
        <v/>
      </c>
      <c r="CT17" s="244" t="str">
        <f t="shared" ca="1" si="13"/>
        <v/>
      </c>
      <c r="JA17" s="5"/>
      <c r="JB17" s="4"/>
    </row>
    <row r="18" spans="1:262" s="1" customFormat="1" ht="39" customHeight="1">
      <c r="A18" s="126">
        <v>3</v>
      </c>
      <c r="B18" s="127" t="s">
        <v>18</v>
      </c>
      <c r="C18" s="130">
        <v>13</v>
      </c>
      <c r="D18" s="332" t="s">
        <v>55</v>
      </c>
      <c r="E18" s="333"/>
      <c r="F18" s="333"/>
      <c r="G18" s="333"/>
      <c r="H18" s="333"/>
      <c r="I18" s="333"/>
      <c r="J18" s="333"/>
      <c r="K18" s="334"/>
      <c r="L18" s="137"/>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4"/>
        <v>0</v>
      </c>
      <c r="BK18" s="79">
        <f t="shared" si="6"/>
        <v>0</v>
      </c>
      <c r="BL18" s="79">
        <f t="shared" si="6"/>
        <v>0</v>
      </c>
      <c r="BM18" s="80">
        <f t="shared" si="6"/>
        <v>0</v>
      </c>
      <c r="BN18" s="81">
        <f t="shared" si="15"/>
        <v>0</v>
      </c>
      <c r="BO18" s="82">
        <f t="shared" si="7"/>
        <v>0</v>
      </c>
      <c r="BP18" s="82">
        <f t="shared" si="7"/>
        <v>0</v>
      </c>
      <c r="BQ18" s="83">
        <f t="shared" si="7"/>
        <v>0</v>
      </c>
      <c r="BR18" s="98">
        <f t="shared" si="16"/>
        <v>0</v>
      </c>
      <c r="BS18" s="99">
        <f t="shared" si="17"/>
        <v>0</v>
      </c>
      <c r="BT18" s="99">
        <f t="shared" si="18"/>
        <v>0</v>
      </c>
      <c r="BU18" s="100">
        <f t="shared" si="19"/>
        <v>0</v>
      </c>
      <c r="BV18" s="144">
        <f t="shared" si="9"/>
        <v>0</v>
      </c>
      <c r="BW18" s="138" t="str">
        <f t="shared" si="20"/>
        <v/>
      </c>
      <c r="BX18" s="139" t="str">
        <f t="shared" si="21"/>
        <v/>
      </c>
      <c r="BY18" s="279" t="str">
        <f t="shared" si="22"/>
        <v/>
      </c>
      <c r="BZ18" s="140"/>
      <c r="CA18" s="141"/>
      <c r="CB18" s="142" t="str">
        <f t="shared" si="23"/>
        <v/>
      </c>
      <c r="CC18" s="4"/>
      <c r="CD18" s="4">
        <f t="shared" si="24"/>
        <v>13</v>
      </c>
      <c r="CE18" s="4">
        <f t="shared" si="25"/>
        <v>0</v>
      </c>
      <c r="CF18" s="4">
        <f t="shared" si="26"/>
        <v>1</v>
      </c>
      <c r="CG18" s="4">
        <f t="shared" ca="1" si="10"/>
        <v>13</v>
      </c>
      <c r="CH18" s="159">
        <v>13</v>
      </c>
      <c r="CI18" s="157">
        <f t="shared" si="11"/>
        <v>1</v>
      </c>
      <c r="CJ18" s="157">
        <f t="shared" ca="1" si="28"/>
        <v>13</v>
      </c>
      <c r="CK18" s="157" t="str">
        <f t="shared" ca="1" si="28"/>
        <v>誤解・くいちがい</v>
      </c>
      <c r="CL18" s="158" t="str">
        <f t="shared" ca="1" si="28"/>
        <v>　通りすがりに机にぶつかったとき、わざとぶつかったかわざとではなかったかで、ＡさんとＢさんがもめている。</v>
      </c>
      <c r="CM18" s="157">
        <f t="shared" ca="1" si="28"/>
        <v>0</v>
      </c>
      <c r="CN18" s="157">
        <f t="shared" ca="1" si="28"/>
        <v>0</v>
      </c>
      <c r="CO18" s="157">
        <f t="shared" ca="1" si="28"/>
        <v>0</v>
      </c>
      <c r="CP18" s="157">
        <f t="shared" ca="1" si="28"/>
        <v>0</v>
      </c>
      <c r="CQ18" s="244" t="str">
        <f t="shared" ca="1" si="27"/>
        <v/>
      </c>
      <c r="CR18" s="244" t="str">
        <f t="shared" ca="1" si="13"/>
        <v/>
      </c>
      <c r="CS18" s="244" t="str">
        <f t="shared" ca="1" si="13"/>
        <v/>
      </c>
      <c r="CT18" s="244" t="str">
        <f t="shared" ca="1" si="13"/>
        <v/>
      </c>
      <c r="JA18" s="5"/>
      <c r="JB18" s="4"/>
    </row>
    <row r="19" spans="1:262" s="1" customFormat="1" ht="39" customHeight="1">
      <c r="A19" s="126">
        <v>3</v>
      </c>
      <c r="B19" s="127" t="s">
        <v>18</v>
      </c>
      <c r="C19" s="130">
        <v>14</v>
      </c>
      <c r="D19" s="332" t="s">
        <v>53</v>
      </c>
      <c r="E19" s="333"/>
      <c r="F19" s="333"/>
      <c r="G19" s="333"/>
      <c r="H19" s="333"/>
      <c r="I19" s="333"/>
      <c r="J19" s="333"/>
      <c r="K19" s="334"/>
      <c r="L19" s="137"/>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4"/>
        <v>0</v>
      </c>
      <c r="BK19" s="79">
        <f t="shared" si="6"/>
        <v>0</v>
      </c>
      <c r="BL19" s="79">
        <f t="shared" si="6"/>
        <v>0</v>
      </c>
      <c r="BM19" s="80">
        <f t="shared" si="6"/>
        <v>0</v>
      </c>
      <c r="BN19" s="81">
        <f t="shared" si="15"/>
        <v>0</v>
      </c>
      <c r="BO19" s="82">
        <f t="shared" si="7"/>
        <v>0</v>
      </c>
      <c r="BP19" s="82">
        <f t="shared" si="7"/>
        <v>0</v>
      </c>
      <c r="BQ19" s="83">
        <f t="shared" si="7"/>
        <v>0</v>
      </c>
      <c r="BR19" s="98">
        <f t="shared" si="16"/>
        <v>0</v>
      </c>
      <c r="BS19" s="99">
        <f t="shared" si="17"/>
        <v>0</v>
      </c>
      <c r="BT19" s="99">
        <f t="shared" si="18"/>
        <v>0</v>
      </c>
      <c r="BU19" s="100">
        <f t="shared" si="19"/>
        <v>0</v>
      </c>
      <c r="BV19" s="144">
        <f t="shared" si="9"/>
        <v>0</v>
      </c>
      <c r="BW19" s="138" t="str">
        <f t="shared" si="20"/>
        <v/>
      </c>
      <c r="BX19" s="139" t="str">
        <f t="shared" si="21"/>
        <v/>
      </c>
      <c r="BY19" s="279" t="str">
        <f t="shared" si="22"/>
        <v/>
      </c>
      <c r="BZ19" s="140"/>
      <c r="CA19" s="141"/>
      <c r="CB19" s="142" t="str">
        <f t="shared" si="23"/>
        <v/>
      </c>
      <c r="CC19" s="4"/>
      <c r="CD19" s="4">
        <f t="shared" si="24"/>
        <v>14</v>
      </c>
      <c r="CE19" s="4">
        <f t="shared" si="25"/>
        <v>0</v>
      </c>
      <c r="CF19" s="4">
        <f t="shared" si="26"/>
        <v>1</v>
      </c>
      <c r="CG19" s="4">
        <f t="shared" ca="1" si="10"/>
        <v>14</v>
      </c>
      <c r="CH19" s="159">
        <v>14</v>
      </c>
      <c r="CI19" s="157">
        <f t="shared" si="11"/>
        <v>1</v>
      </c>
      <c r="CJ19" s="157">
        <f t="shared" ca="1" si="28"/>
        <v>14</v>
      </c>
      <c r="CK19" s="157" t="str">
        <f t="shared" ca="1" si="28"/>
        <v>誤解・くいちがい</v>
      </c>
      <c r="CL19" s="158" t="str">
        <f t="shared" ca="1" si="28"/>
        <v>　悪口を言ったか、言っていないかで、ＡさんとＢさんがもめている。</v>
      </c>
      <c r="CM19" s="157">
        <f t="shared" ca="1" si="28"/>
        <v>0</v>
      </c>
      <c r="CN19" s="157">
        <f t="shared" ca="1" si="28"/>
        <v>0</v>
      </c>
      <c r="CO19" s="157">
        <f t="shared" ca="1" si="28"/>
        <v>0</v>
      </c>
      <c r="CP19" s="157">
        <f t="shared" ca="1" si="28"/>
        <v>0</v>
      </c>
      <c r="CQ19" s="244" t="str">
        <f t="shared" ca="1" si="27"/>
        <v/>
      </c>
      <c r="CR19" s="244" t="str">
        <f t="shared" ca="1" si="13"/>
        <v/>
      </c>
      <c r="CS19" s="244" t="str">
        <f t="shared" ca="1" si="13"/>
        <v/>
      </c>
      <c r="CT19" s="244" t="str">
        <f t="shared" ca="1" si="13"/>
        <v/>
      </c>
      <c r="JA19" s="5"/>
      <c r="JB19" s="4"/>
    </row>
    <row r="20" spans="1:262" s="1" customFormat="1" ht="39" customHeight="1">
      <c r="A20" s="126">
        <v>3</v>
      </c>
      <c r="B20" s="127" t="s">
        <v>18</v>
      </c>
      <c r="C20" s="130">
        <v>15</v>
      </c>
      <c r="D20" s="332" t="s">
        <v>45</v>
      </c>
      <c r="E20" s="333"/>
      <c r="F20" s="333"/>
      <c r="G20" s="333"/>
      <c r="H20" s="333"/>
      <c r="I20" s="333"/>
      <c r="J20" s="333"/>
      <c r="K20" s="334"/>
      <c r="L20" s="137"/>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4"/>
        <v>0</v>
      </c>
      <c r="BK20" s="79">
        <f t="shared" si="6"/>
        <v>0</v>
      </c>
      <c r="BL20" s="79">
        <f t="shared" si="6"/>
        <v>0</v>
      </c>
      <c r="BM20" s="80">
        <f t="shared" si="6"/>
        <v>0</v>
      </c>
      <c r="BN20" s="81">
        <f t="shared" si="15"/>
        <v>0</v>
      </c>
      <c r="BO20" s="82">
        <f t="shared" si="7"/>
        <v>0</v>
      </c>
      <c r="BP20" s="82">
        <f t="shared" si="7"/>
        <v>0</v>
      </c>
      <c r="BQ20" s="83">
        <f t="shared" si="7"/>
        <v>0</v>
      </c>
      <c r="BR20" s="98">
        <f t="shared" si="16"/>
        <v>0</v>
      </c>
      <c r="BS20" s="99">
        <f t="shared" si="17"/>
        <v>0</v>
      </c>
      <c r="BT20" s="99">
        <f t="shared" si="18"/>
        <v>0</v>
      </c>
      <c r="BU20" s="100">
        <f t="shared" si="19"/>
        <v>0</v>
      </c>
      <c r="BV20" s="144">
        <f t="shared" si="9"/>
        <v>0</v>
      </c>
      <c r="BW20" s="138" t="str">
        <f t="shared" si="20"/>
        <v/>
      </c>
      <c r="BX20" s="139" t="str">
        <f t="shared" si="21"/>
        <v/>
      </c>
      <c r="BY20" s="279" t="str">
        <f t="shared" si="22"/>
        <v/>
      </c>
      <c r="BZ20" s="140"/>
      <c r="CA20" s="141"/>
      <c r="CB20" s="142" t="str">
        <f t="shared" si="23"/>
        <v/>
      </c>
      <c r="CD20" s="4">
        <f t="shared" si="24"/>
        <v>15</v>
      </c>
      <c r="CE20" s="4">
        <f t="shared" si="25"/>
        <v>0</v>
      </c>
      <c r="CF20" s="4">
        <f t="shared" si="26"/>
        <v>1</v>
      </c>
      <c r="CG20" s="4">
        <f t="shared" ca="1" si="10"/>
        <v>15</v>
      </c>
      <c r="CH20" s="159">
        <v>15</v>
      </c>
      <c r="CI20" s="157">
        <f t="shared" si="11"/>
        <v>1</v>
      </c>
      <c r="CJ20" s="157">
        <f t="shared" ca="1" si="28"/>
        <v>15</v>
      </c>
      <c r="CK20" s="157" t="str">
        <f t="shared" ca="1" si="28"/>
        <v>誤解・くいちがい</v>
      </c>
      <c r="CL20" s="158" t="str">
        <f t="shared" ca="1" si="28"/>
        <v>　サッカーやドッジボールで、ボールが線から出たか出ていないかで、ＡさんとＢさんがもめている。</v>
      </c>
      <c r="CM20" s="157">
        <f t="shared" ca="1" si="28"/>
        <v>0</v>
      </c>
      <c r="CN20" s="157">
        <f t="shared" ca="1" si="28"/>
        <v>0</v>
      </c>
      <c r="CO20" s="157">
        <f t="shared" ca="1" si="28"/>
        <v>0</v>
      </c>
      <c r="CP20" s="157">
        <f t="shared" ca="1" si="28"/>
        <v>0</v>
      </c>
      <c r="CQ20" s="244" t="str">
        <f t="shared" ca="1" si="27"/>
        <v/>
      </c>
      <c r="CR20" s="244" t="str">
        <f t="shared" ca="1" si="13"/>
        <v/>
      </c>
      <c r="CS20" s="244" t="str">
        <f t="shared" ca="1" si="13"/>
        <v/>
      </c>
      <c r="CT20" s="244" t="str">
        <f t="shared" ca="1" si="13"/>
        <v/>
      </c>
      <c r="JA20" s="5"/>
      <c r="JB20" s="4"/>
    </row>
    <row r="21" spans="1:262" s="1" customFormat="1" ht="39" customHeight="1">
      <c r="A21" s="126">
        <v>3</v>
      </c>
      <c r="B21" s="127" t="s">
        <v>18</v>
      </c>
      <c r="C21" s="130">
        <v>16</v>
      </c>
      <c r="D21" s="332" t="s">
        <v>63</v>
      </c>
      <c r="E21" s="333"/>
      <c r="F21" s="333"/>
      <c r="G21" s="333"/>
      <c r="H21" s="333"/>
      <c r="I21" s="333"/>
      <c r="J21" s="333"/>
      <c r="K21" s="334"/>
      <c r="L21" s="137"/>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4"/>
        <v>0</v>
      </c>
      <c r="BK21" s="79">
        <f t="shared" si="6"/>
        <v>0</v>
      </c>
      <c r="BL21" s="79">
        <f t="shared" si="6"/>
        <v>0</v>
      </c>
      <c r="BM21" s="80">
        <f t="shared" si="6"/>
        <v>0</v>
      </c>
      <c r="BN21" s="81">
        <f t="shared" si="15"/>
        <v>0</v>
      </c>
      <c r="BO21" s="82">
        <f t="shared" si="7"/>
        <v>0</v>
      </c>
      <c r="BP21" s="82">
        <f t="shared" si="7"/>
        <v>0</v>
      </c>
      <c r="BQ21" s="83">
        <f t="shared" si="7"/>
        <v>0</v>
      </c>
      <c r="BR21" s="98">
        <f t="shared" si="16"/>
        <v>0</v>
      </c>
      <c r="BS21" s="99">
        <f t="shared" si="17"/>
        <v>0</v>
      </c>
      <c r="BT21" s="99">
        <f t="shared" si="18"/>
        <v>0</v>
      </c>
      <c r="BU21" s="100">
        <f t="shared" si="19"/>
        <v>0</v>
      </c>
      <c r="BV21" s="144">
        <f t="shared" si="9"/>
        <v>0</v>
      </c>
      <c r="BW21" s="138" t="str">
        <f t="shared" si="20"/>
        <v/>
      </c>
      <c r="BX21" s="139" t="str">
        <f t="shared" si="21"/>
        <v/>
      </c>
      <c r="BY21" s="279" t="str">
        <f t="shared" si="22"/>
        <v/>
      </c>
      <c r="BZ21" s="140"/>
      <c r="CA21" s="141"/>
      <c r="CB21" s="142" t="str">
        <f t="shared" si="23"/>
        <v/>
      </c>
      <c r="CD21" s="4">
        <f t="shared" si="24"/>
        <v>16</v>
      </c>
      <c r="CE21" s="4">
        <f t="shared" si="25"/>
        <v>0</v>
      </c>
      <c r="CF21" s="4">
        <f t="shared" si="26"/>
        <v>1</v>
      </c>
      <c r="CG21" s="4">
        <f t="shared" ca="1" si="10"/>
        <v>16</v>
      </c>
      <c r="CH21" s="159">
        <v>16</v>
      </c>
      <c r="CI21" s="157">
        <f t="shared" si="11"/>
        <v>1</v>
      </c>
      <c r="CJ21" s="157">
        <f t="shared" ca="1" si="28"/>
        <v>16</v>
      </c>
      <c r="CK21" s="157" t="str">
        <f t="shared" ca="1" si="28"/>
        <v>誤解・くいちがい</v>
      </c>
      <c r="CL21" s="158" t="str">
        <f t="shared" ca="1" si="28"/>
        <v>　最初は、２人でふざけて遊んでいたがいつの間にか本気になって、ＡさんとＢさんがもめている。</v>
      </c>
      <c r="CM21" s="157">
        <f t="shared" ca="1" si="28"/>
        <v>0</v>
      </c>
      <c r="CN21" s="157">
        <f t="shared" ca="1" si="28"/>
        <v>0</v>
      </c>
      <c r="CO21" s="157">
        <f t="shared" ca="1" si="28"/>
        <v>0</v>
      </c>
      <c r="CP21" s="157">
        <f t="shared" ca="1" si="28"/>
        <v>0</v>
      </c>
      <c r="CQ21" s="244" t="str">
        <f t="shared" ca="1" si="27"/>
        <v/>
      </c>
      <c r="CR21" s="244" t="str">
        <f t="shared" ca="1" si="13"/>
        <v/>
      </c>
      <c r="CS21" s="244" t="str">
        <f t="shared" ca="1" si="13"/>
        <v/>
      </c>
      <c r="CT21" s="244" t="str">
        <f t="shared" ca="1" si="13"/>
        <v/>
      </c>
      <c r="JA21" s="5"/>
      <c r="JB21" s="4"/>
    </row>
    <row r="22" spans="1:262" s="1" customFormat="1" ht="39" customHeight="1">
      <c r="A22" s="129">
        <v>4</v>
      </c>
      <c r="B22" s="127" t="s">
        <v>19</v>
      </c>
      <c r="C22" s="130">
        <v>17</v>
      </c>
      <c r="D22" s="332" t="s">
        <v>43</v>
      </c>
      <c r="E22" s="333"/>
      <c r="F22" s="333"/>
      <c r="G22" s="333"/>
      <c r="H22" s="333"/>
      <c r="I22" s="333"/>
      <c r="J22" s="333"/>
      <c r="K22" s="334"/>
      <c r="L22" s="137"/>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4"/>
        <v>0</v>
      </c>
      <c r="BK22" s="79">
        <f t="shared" si="14"/>
        <v>0</v>
      </c>
      <c r="BL22" s="79">
        <f t="shared" si="14"/>
        <v>0</v>
      </c>
      <c r="BM22" s="80">
        <f t="shared" si="14"/>
        <v>0</v>
      </c>
      <c r="BN22" s="81">
        <f t="shared" si="15"/>
        <v>0</v>
      </c>
      <c r="BO22" s="82">
        <f t="shared" si="15"/>
        <v>0</v>
      </c>
      <c r="BP22" s="82">
        <f t="shared" si="15"/>
        <v>0</v>
      </c>
      <c r="BQ22" s="83">
        <f t="shared" si="15"/>
        <v>0</v>
      </c>
      <c r="BR22" s="98">
        <f t="shared" si="16"/>
        <v>0</v>
      </c>
      <c r="BS22" s="99">
        <f t="shared" si="17"/>
        <v>0</v>
      </c>
      <c r="BT22" s="99">
        <f t="shared" si="18"/>
        <v>0</v>
      </c>
      <c r="BU22" s="100">
        <f t="shared" si="19"/>
        <v>0</v>
      </c>
      <c r="BV22" s="144">
        <f t="shared" si="9"/>
        <v>0</v>
      </c>
      <c r="BW22" s="138" t="str">
        <f t="shared" si="20"/>
        <v/>
      </c>
      <c r="BX22" s="139" t="str">
        <f t="shared" si="21"/>
        <v/>
      </c>
      <c r="BY22" s="279" t="str">
        <f t="shared" si="22"/>
        <v/>
      </c>
      <c r="BZ22" s="140"/>
      <c r="CA22" s="141"/>
      <c r="CB22" s="142" t="str">
        <f t="shared" si="23"/>
        <v/>
      </c>
      <c r="CD22" s="4">
        <f t="shared" si="24"/>
        <v>17</v>
      </c>
      <c r="CE22" s="4">
        <f t="shared" si="25"/>
        <v>0</v>
      </c>
      <c r="CF22" s="4">
        <f t="shared" si="26"/>
        <v>1</v>
      </c>
      <c r="CG22" s="4">
        <f t="shared" ca="1" si="10"/>
        <v>17</v>
      </c>
      <c r="CH22" s="159">
        <v>17</v>
      </c>
      <c r="CI22" s="157">
        <f t="shared" si="11"/>
        <v>1</v>
      </c>
      <c r="CJ22" s="157">
        <f t="shared" ca="1" si="28"/>
        <v>17</v>
      </c>
      <c r="CK22" s="157" t="str">
        <f t="shared" ca="1" si="28"/>
        <v>ルールやマナー</v>
      </c>
      <c r="CL22" s="158" t="str">
        <f t="shared" ca="1" si="28"/>
        <v>　遊んでいるとき、順番を守らないＡさんにＢさんが注意をしてもめている。</v>
      </c>
      <c r="CM22" s="157">
        <f t="shared" ca="1" si="28"/>
        <v>0</v>
      </c>
      <c r="CN22" s="157">
        <f t="shared" ca="1" si="28"/>
        <v>0</v>
      </c>
      <c r="CO22" s="157">
        <f t="shared" ca="1" si="28"/>
        <v>0</v>
      </c>
      <c r="CP22" s="157">
        <f t="shared" ca="1" si="28"/>
        <v>0</v>
      </c>
      <c r="CQ22" s="244" t="str">
        <f t="shared" ca="1" si="27"/>
        <v/>
      </c>
      <c r="CR22" s="244" t="str">
        <f t="shared" ca="1" si="27"/>
        <v/>
      </c>
      <c r="CS22" s="244" t="str">
        <f t="shared" ca="1" si="27"/>
        <v/>
      </c>
      <c r="CT22" s="244" t="str">
        <f t="shared" ca="1" si="27"/>
        <v/>
      </c>
      <c r="JA22" s="5"/>
      <c r="JB22" s="4"/>
    </row>
    <row r="23" spans="1:262" s="1" customFormat="1" ht="39" customHeight="1">
      <c r="A23" s="126">
        <v>4</v>
      </c>
      <c r="B23" s="127" t="s">
        <v>19</v>
      </c>
      <c r="C23" s="130">
        <v>18</v>
      </c>
      <c r="D23" s="332" t="s">
        <v>60</v>
      </c>
      <c r="E23" s="333"/>
      <c r="F23" s="333"/>
      <c r="G23" s="333"/>
      <c r="H23" s="333"/>
      <c r="I23" s="333"/>
      <c r="J23" s="333"/>
      <c r="K23" s="334"/>
      <c r="L23" s="137"/>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4"/>
        <v>0</v>
      </c>
      <c r="BK23" s="79">
        <f t="shared" si="14"/>
        <v>0</v>
      </c>
      <c r="BL23" s="79">
        <f t="shared" si="14"/>
        <v>0</v>
      </c>
      <c r="BM23" s="80">
        <f t="shared" si="14"/>
        <v>0</v>
      </c>
      <c r="BN23" s="81">
        <f t="shared" si="15"/>
        <v>0</v>
      </c>
      <c r="BO23" s="82">
        <f t="shared" si="15"/>
        <v>0</v>
      </c>
      <c r="BP23" s="82">
        <f t="shared" si="15"/>
        <v>0</v>
      </c>
      <c r="BQ23" s="83">
        <f t="shared" si="15"/>
        <v>0</v>
      </c>
      <c r="BR23" s="98">
        <f t="shared" si="16"/>
        <v>0</v>
      </c>
      <c r="BS23" s="99">
        <f t="shared" si="17"/>
        <v>0</v>
      </c>
      <c r="BT23" s="99">
        <f t="shared" si="18"/>
        <v>0</v>
      </c>
      <c r="BU23" s="100">
        <f t="shared" si="19"/>
        <v>0</v>
      </c>
      <c r="BV23" s="144">
        <f t="shared" si="9"/>
        <v>0</v>
      </c>
      <c r="BW23" s="138" t="str">
        <f t="shared" si="20"/>
        <v/>
      </c>
      <c r="BX23" s="139" t="str">
        <f t="shared" si="21"/>
        <v/>
      </c>
      <c r="BY23" s="279" t="str">
        <f t="shared" si="22"/>
        <v/>
      </c>
      <c r="BZ23" s="140"/>
      <c r="CA23" s="141"/>
      <c r="CB23" s="142" t="str">
        <f t="shared" si="23"/>
        <v/>
      </c>
      <c r="CD23" s="4">
        <f t="shared" si="24"/>
        <v>18</v>
      </c>
      <c r="CE23" s="4">
        <f t="shared" si="25"/>
        <v>0</v>
      </c>
      <c r="CF23" s="4">
        <f t="shared" si="26"/>
        <v>1</v>
      </c>
      <c r="CG23" s="4">
        <f t="shared" ca="1" si="10"/>
        <v>18</v>
      </c>
      <c r="CH23" s="159">
        <v>18</v>
      </c>
      <c r="CI23" s="157">
        <f t="shared" si="11"/>
        <v>1</v>
      </c>
      <c r="CJ23" s="157">
        <f t="shared" ca="1" si="28"/>
        <v>18</v>
      </c>
      <c r="CK23" s="157" t="str">
        <f t="shared" ca="1" si="28"/>
        <v>ルールやマナー</v>
      </c>
      <c r="CL23" s="158" t="str">
        <f t="shared" ca="1" si="28"/>
        <v>　掃除をしないＡさんに、Ｂさんが注意をしてもめている。</v>
      </c>
      <c r="CM23" s="157">
        <f t="shared" ca="1" si="28"/>
        <v>0</v>
      </c>
      <c r="CN23" s="157">
        <f t="shared" ca="1" si="28"/>
        <v>0</v>
      </c>
      <c r="CO23" s="157">
        <f t="shared" ca="1" si="28"/>
        <v>0</v>
      </c>
      <c r="CP23" s="157">
        <f t="shared" ca="1" si="28"/>
        <v>0</v>
      </c>
      <c r="CQ23" s="244" t="str">
        <f t="shared" ca="1" si="27"/>
        <v/>
      </c>
      <c r="CR23" s="244" t="str">
        <f t="shared" ca="1" si="27"/>
        <v/>
      </c>
      <c r="CS23" s="244" t="str">
        <f t="shared" ca="1" si="27"/>
        <v/>
      </c>
      <c r="CT23" s="244" t="str">
        <f t="shared" ca="1" si="27"/>
        <v/>
      </c>
      <c r="JA23" s="5"/>
      <c r="JB23" s="4"/>
    </row>
    <row r="24" spans="1:262" s="1" customFormat="1" ht="39" customHeight="1">
      <c r="A24" s="126">
        <v>4</v>
      </c>
      <c r="B24" s="127" t="s">
        <v>19</v>
      </c>
      <c r="C24" s="130">
        <v>19</v>
      </c>
      <c r="D24" s="332" t="s">
        <v>61</v>
      </c>
      <c r="E24" s="333"/>
      <c r="F24" s="333"/>
      <c r="G24" s="333"/>
      <c r="H24" s="333"/>
      <c r="I24" s="333"/>
      <c r="J24" s="333"/>
      <c r="K24" s="334"/>
      <c r="L24" s="137"/>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4"/>
        <v>0</v>
      </c>
      <c r="BK24" s="79">
        <f t="shared" si="14"/>
        <v>0</v>
      </c>
      <c r="BL24" s="79">
        <f t="shared" si="14"/>
        <v>0</v>
      </c>
      <c r="BM24" s="80">
        <f t="shared" si="14"/>
        <v>0</v>
      </c>
      <c r="BN24" s="81">
        <f t="shared" si="15"/>
        <v>0</v>
      </c>
      <c r="BO24" s="82">
        <f t="shared" si="15"/>
        <v>0</v>
      </c>
      <c r="BP24" s="82">
        <f t="shared" si="15"/>
        <v>0</v>
      </c>
      <c r="BQ24" s="83">
        <f t="shared" si="15"/>
        <v>0</v>
      </c>
      <c r="BR24" s="98">
        <f t="shared" si="16"/>
        <v>0</v>
      </c>
      <c r="BS24" s="99">
        <f t="shared" si="17"/>
        <v>0</v>
      </c>
      <c r="BT24" s="99">
        <f t="shared" si="18"/>
        <v>0</v>
      </c>
      <c r="BU24" s="100">
        <f t="shared" si="19"/>
        <v>0</v>
      </c>
      <c r="BV24" s="144">
        <f t="shared" si="9"/>
        <v>0</v>
      </c>
      <c r="BW24" s="138" t="str">
        <f t="shared" si="20"/>
        <v/>
      </c>
      <c r="BX24" s="139" t="str">
        <f t="shared" si="21"/>
        <v/>
      </c>
      <c r="BY24" s="279" t="str">
        <f t="shared" si="22"/>
        <v/>
      </c>
      <c r="BZ24" s="140"/>
      <c r="CA24" s="141"/>
      <c r="CB24" s="142" t="str">
        <f t="shared" si="23"/>
        <v/>
      </c>
      <c r="CD24" s="4">
        <f t="shared" si="24"/>
        <v>19</v>
      </c>
      <c r="CE24" s="4">
        <f t="shared" si="25"/>
        <v>0</v>
      </c>
      <c r="CF24" s="4">
        <f t="shared" si="26"/>
        <v>1</v>
      </c>
      <c r="CG24" s="4">
        <f t="shared" ca="1" si="10"/>
        <v>19</v>
      </c>
      <c r="CH24" s="159">
        <v>19</v>
      </c>
      <c r="CI24" s="157">
        <f t="shared" si="11"/>
        <v>1</v>
      </c>
      <c r="CJ24" s="157">
        <f t="shared" ca="1" si="28"/>
        <v>19</v>
      </c>
      <c r="CK24" s="157" t="str">
        <f t="shared" ca="1" si="28"/>
        <v>ルールやマナー</v>
      </c>
      <c r="CL24" s="158" t="str">
        <f t="shared" ca="1" si="28"/>
        <v>　みんなで遊ぶと決めた日に、いっしょに遊ばないＡさんにＢさんが注意をしてもめている。</v>
      </c>
      <c r="CM24" s="157">
        <f t="shared" ca="1" si="28"/>
        <v>0</v>
      </c>
      <c r="CN24" s="157">
        <f t="shared" ca="1" si="28"/>
        <v>0</v>
      </c>
      <c r="CO24" s="157">
        <f t="shared" ca="1" si="28"/>
        <v>0</v>
      </c>
      <c r="CP24" s="157">
        <f t="shared" ca="1" si="28"/>
        <v>0</v>
      </c>
      <c r="CQ24" s="244" t="str">
        <f t="shared" ca="1" si="27"/>
        <v/>
      </c>
      <c r="CR24" s="244" t="str">
        <f t="shared" ca="1" si="27"/>
        <v/>
      </c>
      <c r="CS24" s="244" t="str">
        <f t="shared" ca="1" si="27"/>
        <v/>
      </c>
      <c r="CT24" s="244" t="str">
        <f t="shared" ca="1" si="27"/>
        <v/>
      </c>
      <c r="JA24" s="5"/>
      <c r="JB24" s="4"/>
    </row>
    <row r="25" spans="1:262" s="1" customFormat="1" ht="39" customHeight="1">
      <c r="A25" s="126">
        <v>4</v>
      </c>
      <c r="B25" s="127" t="s">
        <v>19</v>
      </c>
      <c r="C25" s="130">
        <v>20</v>
      </c>
      <c r="D25" s="332" t="s">
        <v>54</v>
      </c>
      <c r="E25" s="333"/>
      <c r="F25" s="333"/>
      <c r="G25" s="333"/>
      <c r="H25" s="333"/>
      <c r="I25" s="333"/>
      <c r="J25" s="333"/>
      <c r="K25" s="334"/>
      <c r="L25" s="137"/>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4"/>
        <v>0</v>
      </c>
      <c r="BK25" s="79">
        <f t="shared" si="14"/>
        <v>0</v>
      </c>
      <c r="BL25" s="79">
        <f t="shared" si="14"/>
        <v>0</v>
      </c>
      <c r="BM25" s="80">
        <f t="shared" si="14"/>
        <v>0</v>
      </c>
      <c r="BN25" s="81">
        <f t="shared" si="15"/>
        <v>0</v>
      </c>
      <c r="BO25" s="82">
        <f t="shared" si="15"/>
        <v>0</v>
      </c>
      <c r="BP25" s="82">
        <f t="shared" si="15"/>
        <v>0</v>
      </c>
      <c r="BQ25" s="83">
        <f t="shared" si="15"/>
        <v>0</v>
      </c>
      <c r="BR25" s="98">
        <f t="shared" si="16"/>
        <v>0</v>
      </c>
      <c r="BS25" s="99">
        <f t="shared" si="17"/>
        <v>0</v>
      </c>
      <c r="BT25" s="99">
        <f t="shared" si="18"/>
        <v>0</v>
      </c>
      <c r="BU25" s="100">
        <f t="shared" si="19"/>
        <v>0</v>
      </c>
      <c r="BV25" s="144">
        <f t="shared" si="9"/>
        <v>0</v>
      </c>
      <c r="BW25" s="138" t="str">
        <f t="shared" si="20"/>
        <v/>
      </c>
      <c r="BX25" s="139" t="str">
        <f t="shared" si="21"/>
        <v/>
      </c>
      <c r="BY25" s="279" t="str">
        <f t="shared" si="22"/>
        <v/>
      </c>
      <c r="BZ25" s="140"/>
      <c r="CA25" s="141"/>
      <c r="CB25" s="142" t="str">
        <f t="shared" si="23"/>
        <v/>
      </c>
      <c r="CD25" s="4">
        <f t="shared" si="24"/>
        <v>20</v>
      </c>
      <c r="CE25" s="4">
        <f t="shared" si="25"/>
        <v>0</v>
      </c>
      <c r="CF25" s="4">
        <f t="shared" si="26"/>
        <v>1</v>
      </c>
      <c r="CG25" s="4">
        <f t="shared" ca="1" si="10"/>
        <v>20</v>
      </c>
      <c r="CH25" s="159">
        <v>20</v>
      </c>
      <c r="CI25" s="157">
        <f t="shared" si="11"/>
        <v>1</v>
      </c>
      <c r="CJ25" s="157">
        <f t="shared" ca="1" si="28"/>
        <v>20</v>
      </c>
      <c r="CK25" s="157" t="str">
        <f t="shared" ca="1" si="28"/>
        <v>ルールやマナー</v>
      </c>
      <c r="CL25" s="158" t="str">
        <f t="shared" ca="1" si="28"/>
        <v>　授業が始まっても本を読むのをやめないＡさんに、Ｂさんが注意をしてもめている。</v>
      </c>
      <c r="CM25" s="157">
        <f t="shared" ca="1" si="28"/>
        <v>0</v>
      </c>
      <c r="CN25" s="157">
        <f t="shared" ca="1" si="28"/>
        <v>0</v>
      </c>
      <c r="CO25" s="157">
        <f t="shared" ca="1" si="28"/>
        <v>0</v>
      </c>
      <c r="CP25" s="157">
        <f t="shared" ca="1" si="28"/>
        <v>0</v>
      </c>
      <c r="CQ25" s="244" t="str">
        <f t="shared" ca="1" si="27"/>
        <v/>
      </c>
      <c r="CR25" s="244" t="str">
        <f t="shared" ca="1" si="27"/>
        <v/>
      </c>
      <c r="CS25" s="244" t="str">
        <f t="shared" ca="1" si="27"/>
        <v/>
      </c>
      <c r="CT25" s="244" t="str">
        <f t="shared" ca="1" si="27"/>
        <v/>
      </c>
      <c r="JA25" s="5"/>
      <c r="JB25" s="4"/>
    </row>
    <row r="26" spans="1:262" s="1" customFormat="1" ht="39" customHeight="1">
      <c r="A26" s="126">
        <v>4</v>
      </c>
      <c r="B26" s="127" t="s">
        <v>19</v>
      </c>
      <c r="C26" s="130">
        <v>21</v>
      </c>
      <c r="D26" s="332" t="s">
        <v>68</v>
      </c>
      <c r="E26" s="333"/>
      <c r="F26" s="333"/>
      <c r="G26" s="333"/>
      <c r="H26" s="333"/>
      <c r="I26" s="333"/>
      <c r="J26" s="333"/>
      <c r="K26" s="334"/>
      <c r="L26" s="137"/>
      <c r="M26" s="7"/>
      <c r="N26" s="7"/>
      <c r="O26" s="7"/>
      <c r="P26" s="7"/>
      <c r="Q26" s="7"/>
      <c r="R26" s="7"/>
      <c r="S26" s="7"/>
      <c r="T26" s="7"/>
      <c r="U26" s="7"/>
      <c r="V26" s="7"/>
      <c r="W26" s="7"/>
      <c r="X26" s="7"/>
      <c r="Y26" s="7"/>
      <c r="Z26" s="7"/>
      <c r="AA26" s="7"/>
      <c r="AB26" s="7"/>
      <c r="AC26" s="7"/>
      <c r="AD26" s="7"/>
      <c r="AE26" s="7"/>
      <c r="AF26" s="7"/>
      <c r="AG26" s="7"/>
      <c r="AH26" s="7"/>
      <c r="AI26" s="7"/>
      <c r="AJ26" s="9"/>
      <c r="AK26" s="10"/>
      <c r="AL26" s="7"/>
      <c r="AM26" s="7"/>
      <c r="AN26" s="7"/>
      <c r="AO26" s="7"/>
      <c r="AP26" s="7"/>
      <c r="AQ26" s="7"/>
      <c r="AR26" s="7"/>
      <c r="AS26" s="7"/>
      <c r="AT26" s="7"/>
      <c r="AU26" s="7"/>
      <c r="AV26" s="7"/>
      <c r="AW26" s="7"/>
      <c r="AX26" s="7"/>
      <c r="AY26" s="7"/>
      <c r="AZ26" s="7"/>
      <c r="BA26" s="7"/>
      <c r="BB26" s="7"/>
      <c r="BC26" s="7"/>
      <c r="BD26" s="7"/>
      <c r="BE26" s="7"/>
      <c r="BF26" s="7"/>
      <c r="BG26" s="7"/>
      <c r="BH26" s="7"/>
      <c r="BI26" s="8"/>
      <c r="BJ26" s="78">
        <f t="shared" si="14"/>
        <v>0</v>
      </c>
      <c r="BK26" s="79">
        <f t="shared" si="14"/>
        <v>0</v>
      </c>
      <c r="BL26" s="79">
        <f t="shared" si="14"/>
        <v>0</v>
      </c>
      <c r="BM26" s="80">
        <f t="shared" si="14"/>
        <v>0</v>
      </c>
      <c r="BN26" s="81">
        <f t="shared" si="15"/>
        <v>0</v>
      </c>
      <c r="BO26" s="82">
        <f t="shared" si="15"/>
        <v>0</v>
      </c>
      <c r="BP26" s="82">
        <f t="shared" si="15"/>
        <v>0</v>
      </c>
      <c r="BQ26" s="83">
        <f t="shared" si="15"/>
        <v>0</v>
      </c>
      <c r="BR26" s="98">
        <f t="shared" si="16"/>
        <v>0</v>
      </c>
      <c r="BS26" s="99">
        <f t="shared" si="17"/>
        <v>0</v>
      </c>
      <c r="BT26" s="99">
        <f t="shared" si="18"/>
        <v>0</v>
      </c>
      <c r="BU26" s="100">
        <f t="shared" si="19"/>
        <v>0</v>
      </c>
      <c r="BV26" s="144">
        <f t="shared" si="9"/>
        <v>0</v>
      </c>
      <c r="BW26" s="138" t="str">
        <f t="shared" si="20"/>
        <v/>
      </c>
      <c r="BX26" s="139" t="str">
        <f t="shared" si="21"/>
        <v/>
      </c>
      <c r="BY26" s="279" t="str">
        <f t="shared" si="22"/>
        <v/>
      </c>
      <c r="BZ26" s="140"/>
      <c r="CA26" s="141"/>
      <c r="CB26" s="142" t="str">
        <f t="shared" si="23"/>
        <v/>
      </c>
      <c r="CD26" s="4">
        <f t="shared" si="24"/>
        <v>21</v>
      </c>
      <c r="CE26" s="4">
        <f t="shared" si="25"/>
        <v>0</v>
      </c>
      <c r="CF26" s="4">
        <f t="shared" si="26"/>
        <v>1</v>
      </c>
      <c r="CG26" s="4">
        <f t="shared" ca="1" si="10"/>
        <v>21</v>
      </c>
      <c r="CH26" s="159">
        <v>21</v>
      </c>
      <c r="CI26" s="157">
        <f t="shared" si="11"/>
        <v>1</v>
      </c>
      <c r="CJ26" s="157">
        <f t="shared" ref="CJ26:CP35" ca="1" si="29">IFERROR(INDEX(INDIRECT(CJ$4),MATCH($CH26,強制順位,0),1),"")</f>
        <v>21</v>
      </c>
      <c r="CK26" s="157" t="str">
        <f t="shared" ca="1" si="29"/>
        <v>ルールやマナー</v>
      </c>
      <c r="CL26" s="158" t="str">
        <f t="shared" ca="1" si="29"/>
        <v>　ＡさんがＢさんに「一緒に遊ぼう」と言ったときに、断られてもめている。</v>
      </c>
      <c r="CM26" s="157">
        <f t="shared" ca="1" si="29"/>
        <v>0</v>
      </c>
      <c r="CN26" s="157">
        <f t="shared" ca="1" si="29"/>
        <v>0</v>
      </c>
      <c r="CO26" s="157">
        <f t="shared" ca="1" si="29"/>
        <v>0</v>
      </c>
      <c r="CP26" s="157">
        <f t="shared" ca="1" si="29"/>
        <v>0</v>
      </c>
      <c r="CQ26" s="244" t="str">
        <f t="shared" ca="1" si="27"/>
        <v/>
      </c>
      <c r="CR26" s="244" t="str">
        <f t="shared" ca="1" si="27"/>
        <v/>
      </c>
      <c r="CS26" s="244" t="str">
        <f t="shared" ca="1" si="27"/>
        <v/>
      </c>
      <c r="CT26" s="244" t="str">
        <f t="shared" ca="1" si="27"/>
        <v/>
      </c>
      <c r="JA26" s="5"/>
      <c r="JB26" s="4"/>
    </row>
    <row r="27" spans="1:262" s="1" customFormat="1" ht="39" customHeight="1">
      <c r="A27" s="126">
        <v>4</v>
      </c>
      <c r="B27" s="127" t="s">
        <v>19</v>
      </c>
      <c r="C27" s="130">
        <v>22</v>
      </c>
      <c r="D27" s="332" t="s">
        <v>51</v>
      </c>
      <c r="E27" s="333"/>
      <c r="F27" s="333"/>
      <c r="G27" s="333"/>
      <c r="H27" s="333"/>
      <c r="I27" s="333"/>
      <c r="J27" s="333"/>
      <c r="K27" s="334"/>
      <c r="L27" s="137"/>
      <c r="M27" s="7"/>
      <c r="N27" s="7"/>
      <c r="O27" s="7"/>
      <c r="P27" s="7"/>
      <c r="Q27" s="7"/>
      <c r="R27" s="7"/>
      <c r="S27" s="7"/>
      <c r="T27" s="7"/>
      <c r="U27" s="7"/>
      <c r="V27" s="7"/>
      <c r="W27" s="7"/>
      <c r="X27" s="7"/>
      <c r="Y27" s="7"/>
      <c r="Z27" s="7"/>
      <c r="AA27" s="7"/>
      <c r="AB27" s="7"/>
      <c r="AC27" s="7"/>
      <c r="AD27" s="7"/>
      <c r="AE27" s="7"/>
      <c r="AF27" s="7"/>
      <c r="AG27" s="7"/>
      <c r="AH27" s="7"/>
      <c r="AI27" s="7"/>
      <c r="AJ27" s="9"/>
      <c r="AK27" s="10"/>
      <c r="AL27" s="7"/>
      <c r="AM27" s="7"/>
      <c r="AN27" s="7"/>
      <c r="AO27" s="7"/>
      <c r="AP27" s="7"/>
      <c r="AQ27" s="7"/>
      <c r="AR27" s="7"/>
      <c r="AS27" s="7"/>
      <c r="AT27" s="7"/>
      <c r="AU27" s="7"/>
      <c r="AV27" s="7"/>
      <c r="AW27" s="7"/>
      <c r="AX27" s="7"/>
      <c r="AY27" s="7"/>
      <c r="AZ27" s="7"/>
      <c r="BA27" s="7"/>
      <c r="BB27" s="7"/>
      <c r="BC27" s="7"/>
      <c r="BD27" s="7"/>
      <c r="BE27" s="7"/>
      <c r="BF27" s="7"/>
      <c r="BG27" s="7"/>
      <c r="BH27" s="7"/>
      <c r="BI27" s="8"/>
      <c r="BJ27" s="78">
        <f t="shared" si="14"/>
        <v>0</v>
      </c>
      <c r="BK27" s="79">
        <f t="shared" si="14"/>
        <v>0</v>
      </c>
      <c r="BL27" s="79">
        <f t="shared" si="14"/>
        <v>0</v>
      </c>
      <c r="BM27" s="80">
        <f t="shared" si="14"/>
        <v>0</v>
      </c>
      <c r="BN27" s="81">
        <f t="shared" si="15"/>
        <v>0</v>
      </c>
      <c r="BO27" s="82">
        <f t="shared" si="15"/>
        <v>0</v>
      </c>
      <c r="BP27" s="82">
        <f t="shared" si="15"/>
        <v>0</v>
      </c>
      <c r="BQ27" s="83">
        <f t="shared" si="15"/>
        <v>0</v>
      </c>
      <c r="BR27" s="98">
        <f t="shared" si="16"/>
        <v>0</v>
      </c>
      <c r="BS27" s="99">
        <f t="shared" si="17"/>
        <v>0</v>
      </c>
      <c r="BT27" s="99">
        <f t="shared" si="18"/>
        <v>0</v>
      </c>
      <c r="BU27" s="100">
        <f t="shared" si="19"/>
        <v>0</v>
      </c>
      <c r="BV27" s="144">
        <f t="shared" si="9"/>
        <v>0</v>
      </c>
      <c r="BW27" s="138" t="str">
        <f t="shared" si="20"/>
        <v/>
      </c>
      <c r="BX27" s="139" t="str">
        <f t="shared" si="21"/>
        <v/>
      </c>
      <c r="BY27" s="279" t="str">
        <f t="shared" si="22"/>
        <v/>
      </c>
      <c r="BZ27" s="140"/>
      <c r="CA27" s="141"/>
      <c r="CB27" s="142" t="str">
        <f t="shared" si="23"/>
        <v/>
      </c>
      <c r="CD27" s="4">
        <f t="shared" si="24"/>
        <v>22</v>
      </c>
      <c r="CE27" s="4">
        <f t="shared" si="25"/>
        <v>0</v>
      </c>
      <c r="CF27" s="4">
        <f t="shared" si="26"/>
        <v>1</v>
      </c>
      <c r="CG27" s="4">
        <f t="shared" ca="1" si="10"/>
        <v>22</v>
      </c>
      <c r="CH27" s="159">
        <v>22</v>
      </c>
      <c r="CI27" s="157">
        <f t="shared" si="11"/>
        <v>1</v>
      </c>
      <c r="CJ27" s="157">
        <f t="shared" ca="1" si="29"/>
        <v>22</v>
      </c>
      <c r="CK27" s="157" t="str">
        <f t="shared" ca="1" si="29"/>
        <v>ルールやマナー</v>
      </c>
      <c r="CL27" s="158" t="str">
        <f t="shared" ca="1" si="29"/>
        <v>　Ａさんが授業で２人組をつくるときに「一緒にしよう」と言ったら、Ｂさんに断られてもめている。</v>
      </c>
      <c r="CM27" s="157">
        <f t="shared" ca="1" si="29"/>
        <v>0</v>
      </c>
      <c r="CN27" s="157">
        <f t="shared" ca="1" si="29"/>
        <v>0</v>
      </c>
      <c r="CO27" s="157">
        <f t="shared" ca="1" si="29"/>
        <v>0</v>
      </c>
      <c r="CP27" s="157">
        <f t="shared" ca="1" si="29"/>
        <v>0</v>
      </c>
      <c r="CQ27" s="244" t="str">
        <f t="shared" ca="1" si="27"/>
        <v/>
      </c>
      <c r="CR27" s="244" t="str">
        <f t="shared" ca="1" si="27"/>
        <v/>
      </c>
      <c r="CS27" s="244" t="str">
        <f t="shared" ca="1" si="27"/>
        <v/>
      </c>
      <c r="CT27" s="244" t="str">
        <f t="shared" ca="1" si="27"/>
        <v/>
      </c>
      <c r="JA27" s="5"/>
      <c r="JB27" s="4"/>
    </row>
    <row r="28" spans="1:262" s="1" customFormat="1" ht="39" customHeight="1">
      <c r="A28" s="126">
        <v>4</v>
      </c>
      <c r="B28" s="127" t="s">
        <v>19</v>
      </c>
      <c r="C28" s="130">
        <v>23</v>
      </c>
      <c r="D28" s="332" t="s">
        <v>56</v>
      </c>
      <c r="E28" s="333"/>
      <c r="F28" s="333"/>
      <c r="G28" s="333"/>
      <c r="H28" s="333"/>
      <c r="I28" s="333"/>
      <c r="J28" s="333"/>
      <c r="K28" s="334"/>
      <c r="L28" s="137"/>
      <c r="M28" s="7"/>
      <c r="N28" s="7"/>
      <c r="O28" s="7"/>
      <c r="P28" s="7"/>
      <c r="Q28" s="7"/>
      <c r="R28" s="7"/>
      <c r="S28" s="7"/>
      <c r="T28" s="7"/>
      <c r="U28" s="7"/>
      <c r="V28" s="7"/>
      <c r="W28" s="7"/>
      <c r="X28" s="7"/>
      <c r="Y28" s="7"/>
      <c r="Z28" s="7"/>
      <c r="AA28" s="7"/>
      <c r="AB28" s="7"/>
      <c r="AC28" s="7"/>
      <c r="AD28" s="7"/>
      <c r="AE28" s="7"/>
      <c r="AF28" s="7"/>
      <c r="AG28" s="7"/>
      <c r="AH28" s="7"/>
      <c r="AI28" s="7"/>
      <c r="AJ28" s="9"/>
      <c r="AK28" s="10"/>
      <c r="AL28" s="7"/>
      <c r="AM28" s="7"/>
      <c r="AN28" s="7"/>
      <c r="AO28" s="7"/>
      <c r="AP28" s="7"/>
      <c r="AQ28" s="7"/>
      <c r="AR28" s="7"/>
      <c r="AS28" s="7"/>
      <c r="AT28" s="7"/>
      <c r="AU28" s="7"/>
      <c r="AV28" s="7"/>
      <c r="AW28" s="7"/>
      <c r="AX28" s="7"/>
      <c r="AY28" s="7"/>
      <c r="AZ28" s="7"/>
      <c r="BA28" s="7"/>
      <c r="BB28" s="7"/>
      <c r="BC28" s="7"/>
      <c r="BD28" s="7"/>
      <c r="BE28" s="7"/>
      <c r="BF28" s="7"/>
      <c r="BG28" s="7"/>
      <c r="BH28" s="7"/>
      <c r="BI28" s="8"/>
      <c r="BJ28" s="78">
        <f t="shared" si="14"/>
        <v>0</v>
      </c>
      <c r="BK28" s="79">
        <f t="shared" si="14"/>
        <v>0</v>
      </c>
      <c r="BL28" s="79">
        <f t="shared" si="14"/>
        <v>0</v>
      </c>
      <c r="BM28" s="80">
        <f t="shared" si="14"/>
        <v>0</v>
      </c>
      <c r="BN28" s="81">
        <f t="shared" si="15"/>
        <v>0</v>
      </c>
      <c r="BO28" s="82">
        <f t="shared" si="15"/>
        <v>0</v>
      </c>
      <c r="BP28" s="82">
        <f t="shared" si="15"/>
        <v>0</v>
      </c>
      <c r="BQ28" s="83">
        <f t="shared" si="15"/>
        <v>0</v>
      </c>
      <c r="BR28" s="98">
        <f t="shared" si="16"/>
        <v>0</v>
      </c>
      <c r="BS28" s="99">
        <f t="shared" si="17"/>
        <v>0</v>
      </c>
      <c r="BT28" s="99">
        <f t="shared" si="18"/>
        <v>0</v>
      </c>
      <c r="BU28" s="100">
        <f t="shared" si="19"/>
        <v>0</v>
      </c>
      <c r="BV28" s="144">
        <f t="shared" si="9"/>
        <v>0</v>
      </c>
      <c r="BW28" s="138" t="str">
        <f t="shared" si="20"/>
        <v/>
      </c>
      <c r="BX28" s="139" t="str">
        <f t="shared" si="21"/>
        <v/>
      </c>
      <c r="BY28" s="279" t="str">
        <f t="shared" si="22"/>
        <v/>
      </c>
      <c r="BZ28" s="140"/>
      <c r="CA28" s="141"/>
      <c r="CB28" s="142" t="str">
        <f t="shared" si="23"/>
        <v/>
      </c>
      <c r="CD28" s="4">
        <f t="shared" si="24"/>
        <v>23</v>
      </c>
      <c r="CE28" s="4">
        <f t="shared" si="25"/>
        <v>0</v>
      </c>
      <c r="CF28" s="4">
        <f t="shared" si="26"/>
        <v>1</v>
      </c>
      <c r="CG28" s="4">
        <f t="shared" ca="1" si="10"/>
        <v>23</v>
      </c>
      <c r="CH28" s="159">
        <v>23</v>
      </c>
      <c r="CI28" s="157">
        <f t="shared" si="11"/>
        <v>1</v>
      </c>
      <c r="CJ28" s="157">
        <f t="shared" ca="1" si="29"/>
        <v>23</v>
      </c>
      <c r="CK28" s="157" t="str">
        <f t="shared" ca="1" si="29"/>
        <v>ルールやマナー</v>
      </c>
      <c r="CL28" s="158" t="str">
        <f t="shared" ca="1" si="29"/>
        <v>　ＡさんがＢさんと「一緒に行こう」と約束していたが、他の友だちと行っていることが分かりもめている。</v>
      </c>
      <c r="CM28" s="157">
        <f t="shared" ca="1" si="29"/>
        <v>0</v>
      </c>
      <c r="CN28" s="157">
        <f t="shared" ca="1" si="29"/>
        <v>0</v>
      </c>
      <c r="CO28" s="157">
        <f t="shared" ca="1" si="29"/>
        <v>0</v>
      </c>
      <c r="CP28" s="157">
        <f t="shared" ca="1" si="29"/>
        <v>0</v>
      </c>
      <c r="CQ28" s="244" t="str">
        <f t="shared" ca="1" si="27"/>
        <v/>
      </c>
      <c r="CR28" s="244" t="str">
        <f t="shared" ca="1" si="27"/>
        <v/>
      </c>
      <c r="CS28" s="244" t="str">
        <f t="shared" ca="1" si="27"/>
        <v/>
      </c>
      <c r="CT28" s="244" t="str">
        <f t="shared" ca="1" si="27"/>
        <v/>
      </c>
      <c r="JA28" s="5"/>
      <c r="JB28" s="4"/>
    </row>
    <row r="29" spans="1:262" s="1" customFormat="1" ht="39" customHeight="1">
      <c r="A29" s="126">
        <v>4</v>
      </c>
      <c r="B29" s="127" t="s">
        <v>19</v>
      </c>
      <c r="C29" s="130">
        <v>24</v>
      </c>
      <c r="D29" s="332" t="s">
        <v>66</v>
      </c>
      <c r="E29" s="333"/>
      <c r="F29" s="333"/>
      <c r="G29" s="333"/>
      <c r="H29" s="333"/>
      <c r="I29" s="333"/>
      <c r="J29" s="333"/>
      <c r="K29" s="334"/>
      <c r="L29" s="137"/>
      <c r="M29" s="7"/>
      <c r="N29" s="7"/>
      <c r="O29" s="7"/>
      <c r="P29" s="7"/>
      <c r="Q29" s="7"/>
      <c r="R29" s="7"/>
      <c r="S29" s="7"/>
      <c r="T29" s="7"/>
      <c r="U29" s="7"/>
      <c r="V29" s="7"/>
      <c r="W29" s="7"/>
      <c r="X29" s="7"/>
      <c r="Y29" s="7"/>
      <c r="Z29" s="7"/>
      <c r="AA29" s="7"/>
      <c r="AB29" s="7"/>
      <c r="AC29" s="7"/>
      <c r="AD29" s="7"/>
      <c r="AE29" s="7"/>
      <c r="AF29" s="7"/>
      <c r="AG29" s="7"/>
      <c r="AH29" s="7"/>
      <c r="AI29" s="7"/>
      <c r="AJ29" s="9"/>
      <c r="AK29" s="10"/>
      <c r="AL29" s="7"/>
      <c r="AM29" s="7"/>
      <c r="AN29" s="7"/>
      <c r="AO29" s="7"/>
      <c r="AP29" s="7"/>
      <c r="AQ29" s="7"/>
      <c r="AR29" s="7"/>
      <c r="AS29" s="7"/>
      <c r="AT29" s="7"/>
      <c r="AU29" s="7"/>
      <c r="AV29" s="7"/>
      <c r="AW29" s="7"/>
      <c r="AX29" s="7"/>
      <c r="AY29" s="7"/>
      <c r="AZ29" s="7"/>
      <c r="BA29" s="7"/>
      <c r="BB29" s="7"/>
      <c r="BC29" s="7"/>
      <c r="BD29" s="7"/>
      <c r="BE29" s="7"/>
      <c r="BF29" s="7"/>
      <c r="BG29" s="7"/>
      <c r="BH29" s="7"/>
      <c r="BI29" s="8"/>
      <c r="BJ29" s="78">
        <f t="shared" si="14"/>
        <v>0</v>
      </c>
      <c r="BK29" s="79">
        <f t="shared" si="14"/>
        <v>0</v>
      </c>
      <c r="BL29" s="79">
        <f t="shared" si="14"/>
        <v>0</v>
      </c>
      <c r="BM29" s="80">
        <f t="shared" si="14"/>
        <v>0</v>
      </c>
      <c r="BN29" s="81">
        <f t="shared" si="15"/>
        <v>0</v>
      </c>
      <c r="BO29" s="82">
        <f t="shared" si="15"/>
        <v>0</v>
      </c>
      <c r="BP29" s="82">
        <f t="shared" si="15"/>
        <v>0</v>
      </c>
      <c r="BQ29" s="83">
        <f t="shared" si="15"/>
        <v>0</v>
      </c>
      <c r="BR29" s="98">
        <f t="shared" si="16"/>
        <v>0</v>
      </c>
      <c r="BS29" s="99">
        <f t="shared" si="17"/>
        <v>0</v>
      </c>
      <c r="BT29" s="99">
        <f t="shared" si="18"/>
        <v>0</v>
      </c>
      <c r="BU29" s="100">
        <f t="shared" si="19"/>
        <v>0</v>
      </c>
      <c r="BV29" s="144">
        <f t="shared" si="9"/>
        <v>0</v>
      </c>
      <c r="BW29" s="138" t="str">
        <f t="shared" si="20"/>
        <v/>
      </c>
      <c r="BX29" s="139" t="str">
        <f t="shared" si="21"/>
        <v/>
      </c>
      <c r="BY29" s="279" t="str">
        <f t="shared" si="22"/>
        <v/>
      </c>
      <c r="BZ29" s="140"/>
      <c r="CA29" s="141"/>
      <c r="CB29" s="142" t="str">
        <f t="shared" si="23"/>
        <v/>
      </c>
      <c r="CD29" s="4">
        <f t="shared" si="24"/>
        <v>24</v>
      </c>
      <c r="CE29" s="4">
        <f t="shared" si="25"/>
        <v>0</v>
      </c>
      <c r="CF29" s="4">
        <f t="shared" si="26"/>
        <v>1</v>
      </c>
      <c r="CG29" s="4">
        <f t="shared" ca="1" si="10"/>
        <v>24</v>
      </c>
      <c r="CH29" s="159">
        <v>24</v>
      </c>
      <c r="CI29" s="157">
        <f t="shared" si="11"/>
        <v>1</v>
      </c>
      <c r="CJ29" s="157">
        <f t="shared" ca="1" si="29"/>
        <v>24</v>
      </c>
      <c r="CK29" s="157" t="str">
        <f t="shared" ca="1" si="29"/>
        <v>ルールやマナー</v>
      </c>
      <c r="CL29" s="158" t="str">
        <f t="shared" ca="1" si="29"/>
        <v>　Ａさんがふざけて、Ｂさんが嫌がるあだ名で呼んでもめている。</v>
      </c>
      <c r="CM29" s="157">
        <f t="shared" ca="1" si="29"/>
        <v>0</v>
      </c>
      <c r="CN29" s="157">
        <f t="shared" ca="1" si="29"/>
        <v>0</v>
      </c>
      <c r="CO29" s="157">
        <f t="shared" ca="1" si="29"/>
        <v>0</v>
      </c>
      <c r="CP29" s="157">
        <f t="shared" ca="1" si="29"/>
        <v>0</v>
      </c>
      <c r="CQ29" s="244" t="str">
        <f t="shared" ca="1" si="27"/>
        <v/>
      </c>
      <c r="CR29" s="244" t="str">
        <f t="shared" ca="1" si="27"/>
        <v/>
      </c>
      <c r="CS29" s="244" t="str">
        <f t="shared" ca="1" si="27"/>
        <v/>
      </c>
      <c r="CT29" s="244" t="str">
        <f t="shared" ca="1" si="27"/>
        <v/>
      </c>
      <c r="JA29" s="5"/>
      <c r="JB29" s="4"/>
    </row>
    <row r="30" spans="1:262" s="1" customFormat="1" ht="39" customHeight="1">
      <c r="A30" s="126">
        <v>4</v>
      </c>
      <c r="B30" s="127" t="s">
        <v>19</v>
      </c>
      <c r="C30" s="130">
        <v>25</v>
      </c>
      <c r="D30" s="332" t="s">
        <v>71</v>
      </c>
      <c r="E30" s="333"/>
      <c r="F30" s="333"/>
      <c r="G30" s="333"/>
      <c r="H30" s="333"/>
      <c r="I30" s="333"/>
      <c r="J30" s="333"/>
      <c r="K30" s="334"/>
      <c r="L30" s="137"/>
      <c r="M30" s="7"/>
      <c r="N30" s="7"/>
      <c r="O30" s="7"/>
      <c r="P30" s="7"/>
      <c r="Q30" s="7"/>
      <c r="R30" s="7"/>
      <c r="S30" s="7"/>
      <c r="T30" s="7"/>
      <c r="U30" s="7"/>
      <c r="V30" s="7"/>
      <c r="W30" s="7"/>
      <c r="X30" s="7"/>
      <c r="Y30" s="7"/>
      <c r="Z30" s="7"/>
      <c r="AA30" s="7"/>
      <c r="AB30" s="7"/>
      <c r="AC30" s="7"/>
      <c r="AD30" s="7"/>
      <c r="AE30" s="7"/>
      <c r="AF30" s="7"/>
      <c r="AG30" s="7"/>
      <c r="AH30" s="7"/>
      <c r="AI30" s="7"/>
      <c r="AJ30" s="9"/>
      <c r="AK30" s="10"/>
      <c r="AL30" s="7"/>
      <c r="AM30" s="7"/>
      <c r="AN30" s="7"/>
      <c r="AO30" s="7"/>
      <c r="AP30" s="7"/>
      <c r="AQ30" s="7"/>
      <c r="AR30" s="7"/>
      <c r="AS30" s="7"/>
      <c r="AT30" s="7"/>
      <c r="AU30" s="7"/>
      <c r="AV30" s="7"/>
      <c r="AW30" s="7"/>
      <c r="AX30" s="7"/>
      <c r="AY30" s="7"/>
      <c r="AZ30" s="7"/>
      <c r="BA30" s="7"/>
      <c r="BB30" s="7"/>
      <c r="BC30" s="7"/>
      <c r="BD30" s="7"/>
      <c r="BE30" s="7"/>
      <c r="BF30" s="7"/>
      <c r="BG30" s="7"/>
      <c r="BH30" s="7"/>
      <c r="BI30" s="8"/>
      <c r="BJ30" s="78">
        <f t="shared" si="14"/>
        <v>0</v>
      </c>
      <c r="BK30" s="79">
        <f t="shared" si="14"/>
        <v>0</v>
      </c>
      <c r="BL30" s="79">
        <f t="shared" si="14"/>
        <v>0</v>
      </c>
      <c r="BM30" s="80">
        <f t="shared" si="14"/>
        <v>0</v>
      </c>
      <c r="BN30" s="81">
        <f t="shared" si="15"/>
        <v>0</v>
      </c>
      <c r="BO30" s="82">
        <f t="shared" si="15"/>
        <v>0</v>
      </c>
      <c r="BP30" s="82">
        <f t="shared" si="15"/>
        <v>0</v>
      </c>
      <c r="BQ30" s="83">
        <f t="shared" si="15"/>
        <v>0</v>
      </c>
      <c r="BR30" s="98">
        <f t="shared" si="16"/>
        <v>0</v>
      </c>
      <c r="BS30" s="99">
        <f t="shared" si="17"/>
        <v>0</v>
      </c>
      <c r="BT30" s="99">
        <f t="shared" si="18"/>
        <v>0</v>
      </c>
      <c r="BU30" s="100">
        <f t="shared" si="19"/>
        <v>0</v>
      </c>
      <c r="BV30" s="144">
        <f t="shared" si="9"/>
        <v>0</v>
      </c>
      <c r="BW30" s="138" t="str">
        <f t="shared" si="20"/>
        <v/>
      </c>
      <c r="BX30" s="139" t="str">
        <f t="shared" si="21"/>
        <v/>
      </c>
      <c r="BY30" s="279" t="str">
        <f t="shared" si="22"/>
        <v/>
      </c>
      <c r="BZ30" s="140"/>
      <c r="CA30" s="141"/>
      <c r="CB30" s="142" t="str">
        <f t="shared" si="23"/>
        <v/>
      </c>
      <c r="CD30" s="4">
        <f t="shared" si="24"/>
        <v>25</v>
      </c>
      <c r="CE30" s="4">
        <f t="shared" si="25"/>
        <v>0</v>
      </c>
      <c r="CF30" s="4">
        <f t="shared" si="26"/>
        <v>1</v>
      </c>
      <c r="CG30" s="4">
        <f t="shared" ca="1" si="10"/>
        <v>25</v>
      </c>
      <c r="CH30" s="159">
        <v>25</v>
      </c>
      <c r="CI30" s="157">
        <f t="shared" si="11"/>
        <v>1</v>
      </c>
      <c r="CJ30" s="157">
        <f t="shared" ca="1" si="29"/>
        <v>25</v>
      </c>
      <c r="CK30" s="157" t="str">
        <f t="shared" ca="1" si="29"/>
        <v>ルールやマナー</v>
      </c>
      <c r="CL30" s="158" t="str">
        <f t="shared" ca="1" si="29"/>
        <v>　Ａさんが、Ｂさんの好きな人を友だちにばらしたことでもめている。</v>
      </c>
      <c r="CM30" s="157">
        <f t="shared" ca="1" si="29"/>
        <v>0</v>
      </c>
      <c r="CN30" s="157">
        <f t="shared" ca="1" si="29"/>
        <v>0</v>
      </c>
      <c r="CO30" s="157">
        <f t="shared" ca="1" si="29"/>
        <v>0</v>
      </c>
      <c r="CP30" s="157">
        <f t="shared" ca="1" si="29"/>
        <v>0</v>
      </c>
      <c r="CQ30" s="244" t="str">
        <f t="shared" ca="1" si="27"/>
        <v/>
      </c>
      <c r="CR30" s="244" t="str">
        <f t="shared" ca="1" si="27"/>
        <v/>
      </c>
      <c r="CS30" s="244" t="str">
        <f t="shared" ca="1" si="27"/>
        <v/>
      </c>
      <c r="CT30" s="244" t="str">
        <f t="shared" ca="1" si="27"/>
        <v/>
      </c>
      <c r="JA30" s="5"/>
      <c r="JB30" s="4"/>
    </row>
    <row r="31" spans="1:262" s="1" customFormat="1" ht="39" customHeight="1">
      <c r="A31" s="129">
        <v>5</v>
      </c>
      <c r="B31" s="127" t="s">
        <v>20</v>
      </c>
      <c r="C31" s="130">
        <v>26</v>
      </c>
      <c r="D31" s="332" t="s">
        <v>65</v>
      </c>
      <c r="E31" s="333"/>
      <c r="F31" s="333"/>
      <c r="G31" s="333"/>
      <c r="H31" s="333"/>
      <c r="I31" s="333"/>
      <c r="J31" s="333"/>
      <c r="K31" s="334"/>
      <c r="L31" s="137"/>
      <c r="M31" s="7"/>
      <c r="N31" s="7"/>
      <c r="O31" s="7"/>
      <c r="P31" s="7"/>
      <c r="Q31" s="7"/>
      <c r="R31" s="7"/>
      <c r="S31" s="7"/>
      <c r="T31" s="7"/>
      <c r="U31" s="7"/>
      <c r="V31" s="7"/>
      <c r="W31" s="7"/>
      <c r="X31" s="7"/>
      <c r="Y31" s="7"/>
      <c r="Z31" s="7"/>
      <c r="AA31" s="7"/>
      <c r="AB31" s="7"/>
      <c r="AC31" s="7"/>
      <c r="AD31" s="7"/>
      <c r="AE31" s="7"/>
      <c r="AF31" s="7"/>
      <c r="AG31" s="7"/>
      <c r="AH31" s="7"/>
      <c r="AI31" s="7"/>
      <c r="AJ31" s="9"/>
      <c r="AK31" s="10"/>
      <c r="AL31" s="7"/>
      <c r="AM31" s="7"/>
      <c r="AN31" s="7"/>
      <c r="AO31" s="7"/>
      <c r="AP31" s="7"/>
      <c r="AQ31" s="7"/>
      <c r="AR31" s="7"/>
      <c r="AS31" s="7"/>
      <c r="AT31" s="7"/>
      <c r="AU31" s="7"/>
      <c r="AV31" s="7"/>
      <c r="AW31" s="7"/>
      <c r="AX31" s="7"/>
      <c r="AY31" s="7"/>
      <c r="AZ31" s="7"/>
      <c r="BA31" s="7"/>
      <c r="BB31" s="7"/>
      <c r="BC31" s="7"/>
      <c r="BD31" s="7"/>
      <c r="BE31" s="7"/>
      <c r="BF31" s="7"/>
      <c r="BG31" s="7"/>
      <c r="BH31" s="7"/>
      <c r="BI31" s="8"/>
      <c r="BJ31" s="78">
        <f t="shared" si="14"/>
        <v>0</v>
      </c>
      <c r="BK31" s="79">
        <f t="shared" si="14"/>
        <v>0</v>
      </c>
      <c r="BL31" s="79">
        <f t="shared" si="14"/>
        <v>0</v>
      </c>
      <c r="BM31" s="80">
        <f t="shared" si="14"/>
        <v>0</v>
      </c>
      <c r="BN31" s="81">
        <f t="shared" si="15"/>
        <v>0</v>
      </c>
      <c r="BO31" s="82">
        <f t="shared" si="15"/>
        <v>0</v>
      </c>
      <c r="BP31" s="82">
        <f t="shared" si="15"/>
        <v>0</v>
      </c>
      <c r="BQ31" s="83">
        <f t="shared" si="15"/>
        <v>0</v>
      </c>
      <c r="BR31" s="98">
        <f t="shared" si="16"/>
        <v>0</v>
      </c>
      <c r="BS31" s="99">
        <f t="shared" si="17"/>
        <v>0</v>
      </c>
      <c r="BT31" s="99">
        <f t="shared" si="18"/>
        <v>0</v>
      </c>
      <c r="BU31" s="100">
        <f t="shared" si="19"/>
        <v>0</v>
      </c>
      <c r="BV31" s="144">
        <f t="shared" si="9"/>
        <v>0</v>
      </c>
      <c r="BW31" s="138" t="str">
        <f t="shared" si="20"/>
        <v/>
      </c>
      <c r="BX31" s="139" t="str">
        <f t="shared" si="21"/>
        <v/>
      </c>
      <c r="BY31" s="279" t="str">
        <f t="shared" si="22"/>
        <v/>
      </c>
      <c r="BZ31" s="140"/>
      <c r="CA31" s="141"/>
      <c r="CB31" s="142" t="str">
        <f t="shared" si="23"/>
        <v/>
      </c>
      <c r="CD31" s="4">
        <f t="shared" si="24"/>
        <v>26</v>
      </c>
      <c r="CE31" s="4">
        <f t="shared" si="25"/>
        <v>0</v>
      </c>
      <c r="CF31" s="4">
        <f t="shared" si="26"/>
        <v>1</v>
      </c>
      <c r="CG31" s="4">
        <f t="shared" ca="1" si="10"/>
        <v>26</v>
      </c>
      <c r="CH31" s="159">
        <v>26</v>
      </c>
      <c r="CI31" s="157">
        <f t="shared" si="11"/>
        <v>1</v>
      </c>
      <c r="CJ31" s="157">
        <f t="shared" ca="1" si="29"/>
        <v>26</v>
      </c>
      <c r="CK31" s="157" t="str">
        <f t="shared" ca="1" si="29"/>
        <v>言い方</v>
      </c>
      <c r="CL31" s="158" t="str">
        <f t="shared" ca="1" si="29"/>
        <v>　Ａさんが「トランプをしたい」と言ったら、Ｂさんが「いや」と言ってもめている。</v>
      </c>
      <c r="CM31" s="157">
        <f t="shared" ca="1" si="29"/>
        <v>0</v>
      </c>
      <c r="CN31" s="157">
        <f t="shared" ca="1" si="29"/>
        <v>0</v>
      </c>
      <c r="CO31" s="157">
        <f t="shared" ca="1" si="29"/>
        <v>0</v>
      </c>
      <c r="CP31" s="157">
        <f t="shared" ca="1" si="29"/>
        <v>0</v>
      </c>
      <c r="CQ31" s="244" t="str">
        <f t="shared" ca="1" si="27"/>
        <v/>
      </c>
      <c r="CR31" s="244" t="str">
        <f t="shared" ca="1" si="27"/>
        <v/>
      </c>
      <c r="CS31" s="244" t="str">
        <f t="shared" ca="1" si="27"/>
        <v/>
      </c>
      <c r="CT31" s="244" t="str">
        <f t="shared" ca="1" si="27"/>
        <v/>
      </c>
      <c r="JA31" s="5"/>
      <c r="JB31" s="4"/>
    </row>
    <row r="32" spans="1:262" s="1" customFormat="1" ht="39" customHeight="1">
      <c r="A32" s="126">
        <v>5</v>
      </c>
      <c r="B32" s="127" t="s">
        <v>20</v>
      </c>
      <c r="C32" s="130">
        <v>27</v>
      </c>
      <c r="D32" s="332" t="s">
        <v>47</v>
      </c>
      <c r="E32" s="333"/>
      <c r="F32" s="333"/>
      <c r="G32" s="333"/>
      <c r="H32" s="333"/>
      <c r="I32" s="333"/>
      <c r="J32" s="333"/>
      <c r="K32" s="334"/>
      <c r="L32" s="137"/>
      <c r="M32" s="7"/>
      <c r="N32" s="7"/>
      <c r="O32" s="7"/>
      <c r="P32" s="7"/>
      <c r="Q32" s="7"/>
      <c r="R32" s="7"/>
      <c r="S32" s="7"/>
      <c r="T32" s="7"/>
      <c r="U32" s="7"/>
      <c r="V32" s="7"/>
      <c r="W32" s="7"/>
      <c r="X32" s="7"/>
      <c r="Y32" s="7"/>
      <c r="Z32" s="7"/>
      <c r="AA32" s="7"/>
      <c r="AB32" s="7"/>
      <c r="AC32" s="7"/>
      <c r="AD32" s="7"/>
      <c r="AE32" s="7"/>
      <c r="AF32" s="7"/>
      <c r="AG32" s="7"/>
      <c r="AH32" s="7"/>
      <c r="AI32" s="7"/>
      <c r="AJ32" s="9"/>
      <c r="AK32" s="10"/>
      <c r="AL32" s="7"/>
      <c r="AM32" s="7"/>
      <c r="AN32" s="7"/>
      <c r="AO32" s="7"/>
      <c r="AP32" s="7"/>
      <c r="AQ32" s="7"/>
      <c r="AR32" s="7"/>
      <c r="AS32" s="7"/>
      <c r="AT32" s="7"/>
      <c r="AU32" s="7"/>
      <c r="AV32" s="7"/>
      <c r="AW32" s="7"/>
      <c r="AX32" s="7"/>
      <c r="AY32" s="7"/>
      <c r="AZ32" s="7"/>
      <c r="BA32" s="7"/>
      <c r="BB32" s="7"/>
      <c r="BC32" s="7"/>
      <c r="BD32" s="7"/>
      <c r="BE32" s="7"/>
      <c r="BF32" s="7"/>
      <c r="BG32" s="7"/>
      <c r="BH32" s="7"/>
      <c r="BI32" s="8"/>
      <c r="BJ32" s="78">
        <f t="shared" si="14"/>
        <v>0</v>
      </c>
      <c r="BK32" s="79">
        <f t="shared" si="14"/>
        <v>0</v>
      </c>
      <c r="BL32" s="79">
        <f t="shared" si="14"/>
        <v>0</v>
      </c>
      <c r="BM32" s="80">
        <f t="shared" si="14"/>
        <v>0</v>
      </c>
      <c r="BN32" s="81">
        <f t="shared" si="15"/>
        <v>0</v>
      </c>
      <c r="BO32" s="82">
        <f t="shared" si="15"/>
        <v>0</v>
      </c>
      <c r="BP32" s="82">
        <f t="shared" si="15"/>
        <v>0</v>
      </c>
      <c r="BQ32" s="83">
        <f t="shared" si="15"/>
        <v>0</v>
      </c>
      <c r="BR32" s="98">
        <f t="shared" si="16"/>
        <v>0</v>
      </c>
      <c r="BS32" s="99">
        <f t="shared" si="17"/>
        <v>0</v>
      </c>
      <c r="BT32" s="99">
        <f t="shared" si="18"/>
        <v>0</v>
      </c>
      <c r="BU32" s="100">
        <f t="shared" si="19"/>
        <v>0</v>
      </c>
      <c r="BV32" s="144">
        <f t="shared" si="9"/>
        <v>0</v>
      </c>
      <c r="BW32" s="138" t="str">
        <f t="shared" si="20"/>
        <v/>
      </c>
      <c r="BX32" s="139" t="str">
        <f t="shared" si="21"/>
        <v/>
      </c>
      <c r="BY32" s="279" t="str">
        <f t="shared" si="22"/>
        <v/>
      </c>
      <c r="BZ32" s="140"/>
      <c r="CA32" s="141"/>
      <c r="CB32" s="142" t="str">
        <f t="shared" si="23"/>
        <v/>
      </c>
      <c r="CD32" s="4">
        <f t="shared" si="24"/>
        <v>27</v>
      </c>
      <c r="CE32" s="4">
        <f t="shared" si="25"/>
        <v>0</v>
      </c>
      <c r="CF32" s="4">
        <f t="shared" si="26"/>
        <v>1</v>
      </c>
      <c r="CG32" s="4">
        <f t="shared" ca="1" si="10"/>
        <v>27</v>
      </c>
      <c r="CH32" s="159">
        <v>27</v>
      </c>
      <c r="CI32" s="157">
        <f t="shared" si="11"/>
        <v>1</v>
      </c>
      <c r="CJ32" s="157">
        <f t="shared" ca="1" si="29"/>
        <v>27</v>
      </c>
      <c r="CK32" s="157" t="str">
        <f t="shared" ca="1" si="29"/>
        <v>言い方</v>
      </c>
      <c r="CL32" s="158" t="str">
        <f t="shared" ca="1" si="29"/>
        <v>　話し合いで、Ａさんが強い言い方をしたことで、Ｂさんが腹を立ててもめている。　</v>
      </c>
      <c r="CM32" s="157">
        <f t="shared" ca="1" si="29"/>
        <v>0</v>
      </c>
      <c r="CN32" s="157">
        <f t="shared" ca="1" si="29"/>
        <v>0</v>
      </c>
      <c r="CO32" s="157">
        <f t="shared" ca="1" si="29"/>
        <v>0</v>
      </c>
      <c r="CP32" s="157">
        <f t="shared" ca="1" si="29"/>
        <v>0</v>
      </c>
      <c r="CQ32" s="244" t="str">
        <f t="shared" ca="1" si="27"/>
        <v/>
      </c>
      <c r="CR32" s="244" t="str">
        <f t="shared" ca="1" si="27"/>
        <v/>
      </c>
      <c r="CS32" s="244" t="str">
        <f t="shared" ca="1" si="27"/>
        <v/>
      </c>
      <c r="CT32" s="244" t="str">
        <f t="shared" ca="1" si="27"/>
        <v/>
      </c>
      <c r="JA32" s="5"/>
      <c r="JB32" s="4"/>
    </row>
    <row r="33" spans="1:262" s="1" customFormat="1" ht="39" customHeight="1">
      <c r="A33" s="126">
        <v>5</v>
      </c>
      <c r="B33" s="127" t="s">
        <v>20</v>
      </c>
      <c r="C33" s="130">
        <v>28</v>
      </c>
      <c r="D33" s="332" t="s">
        <v>42</v>
      </c>
      <c r="E33" s="333"/>
      <c r="F33" s="333"/>
      <c r="G33" s="333"/>
      <c r="H33" s="333"/>
      <c r="I33" s="333"/>
      <c r="J33" s="333"/>
      <c r="K33" s="334"/>
      <c r="L33" s="137"/>
      <c r="M33" s="7"/>
      <c r="N33" s="7"/>
      <c r="O33" s="7"/>
      <c r="P33" s="7"/>
      <c r="Q33" s="7"/>
      <c r="R33" s="7"/>
      <c r="S33" s="7"/>
      <c r="T33" s="7"/>
      <c r="U33" s="7"/>
      <c r="V33" s="7"/>
      <c r="W33" s="7"/>
      <c r="X33" s="7"/>
      <c r="Y33" s="7"/>
      <c r="Z33" s="7"/>
      <c r="AA33" s="7"/>
      <c r="AB33" s="7"/>
      <c r="AC33" s="7"/>
      <c r="AD33" s="7"/>
      <c r="AE33" s="7"/>
      <c r="AF33" s="7"/>
      <c r="AG33" s="7"/>
      <c r="AH33" s="7"/>
      <c r="AI33" s="7"/>
      <c r="AJ33" s="9"/>
      <c r="AK33" s="10"/>
      <c r="AL33" s="7"/>
      <c r="AM33" s="7"/>
      <c r="AN33" s="7"/>
      <c r="AO33" s="7"/>
      <c r="AP33" s="7"/>
      <c r="AQ33" s="7"/>
      <c r="AR33" s="7"/>
      <c r="AS33" s="7"/>
      <c r="AT33" s="7"/>
      <c r="AU33" s="7"/>
      <c r="AV33" s="7"/>
      <c r="AW33" s="7"/>
      <c r="AX33" s="7"/>
      <c r="AY33" s="7"/>
      <c r="AZ33" s="7"/>
      <c r="BA33" s="7"/>
      <c r="BB33" s="7"/>
      <c r="BC33" s="7"/>
      <c r="BD33" s="7"/>
      <c r="BE33" s="7"/>
      <c r="BF33" s="7"/>
      <c r="BG33" s="7"/>
      <c r="BH33" s="7"/>
      <c r="BI33" s="8"/>
      <c r="BJ33" s="78">
        <f t="shared" si="14"/>
        <v>0</v>
      </c>
      <c r="BK33" s="79">
        <f t="shared" si="14"/>
        <v>0</v>
      </c>
      <c r="BL33" s="79">
        <f t="shared" si="14"/>
        <v>0</v>
      </c>
      <c r="BM33" s="80">
        <f t="shared" si="14"/>
        <v>0</v>
      </c>
      <c r="BN33" s="81">
        <f t="shared" si="15"/>
        <v>0</v>
      </c>
      <c r="BO33" s="82">
        <f t="shared" si="15"/>
        <v>0</v>
      </c>
      <c r="BP33" s="82">
        <f t="shared" si="15"/>
        <v>0</v>
      </c>
      <c r="BQ33" s="83">
        <f t="shared" si="15"/>
        <v>0</v>
      </c>
      <c r="BR33" s="98">
        <f t="shared" si="16"/>
        <v>0</v>
      </c>
      <c r="BS33" s="99">
        <f t="shared" si="17"/>
        <v>0</v>
      </c>
      <c r="BT33" s="99">
        <f t="shared" si="18"/>
        <v>0</v>
      </c>
      <c r="BU33" s="100">
        <f t="shared" si="19"/>
        <v>0</v>
      </c>
      <c r="BV33" s="144">
        <f t="shared" si="9"/>
        <v>0</v>
      </c>
      <c r="BW33" s="138" t="str">
        <f t="shared" si="20"/>
        <v/>
      </c>
      <c r="BX33" s="139" t="str">
        <f t="shared" si="21"/>
        <v/>
      </c>
      <c r="BY33" s="279" t="str">
        <f t="shared" si="22"/>
        <v/>
      </c>
      <c r="BZ33" s="140"/>
      <c r="CA33" s="141"/>
      <c r="CB33" s="142" t="str">
        <f t="shared" si="23"/>
        <v/>
      </c>
      <c r="CD33" s="4">
        <f t="shared" si="24"/>
        <v>28</v>
      </c>
      <c r="CE33" s="4">
        <f t="shared" si="25"/>
        <v>0</v>
      </c>
      <c r="CF33" s="4">
        <f t="shared" si="26"/>
        <v>1</v>
      </c>
      <c r="CG33" s="4">
        <f t="shared" ca="1" si="10"/>
        <v>28</v>
      </c>
      <c r="CH33" s="159">
        <v>28</v>
      </c>
      <c r="CI33" s="157">
        <f t="shared" si="11"/>
        <v>1</v>
      </c>
      <c r="CJ33" s="157">
        <f t="shared" ca="1" si="29"/>
        <v>28</v>
      </c>
      <c r="CK33" s="157" t="str">
        <f t="shared" ca="1" si="29"/>
        <v>言い方</v>
      </c>
      <c r="CL33" s="158" t="str">
        <f t="shared" ca="1" si="29"/>
        <v>　Ａさんが投げたボールをＢさんが取り損ねて、「ちゃんと取れ」「ちゃんと投げろ」と言い合ってもめている。</v>
      </c>
      <c r="CM33" s="157">
        <f t="shared" ca="1" si="29"/>
        <v>0</v>
      </c>
      <c r="CN33" s="157">
        <f t="shared" ca="1" si="29"/>
        <v>0</v>
      </c>
      <c r="CO33" s="157">
        <f t="shared" ca="1" si="29"/>
        <v>0</v>
      </c>
      <c r="CP33" s="157">
        <f t="shared" ca="1" si="29"/>
        <v>0</v>
      </c>
      <c r="CQ33" s="244" t="str">
        <f t="shared" ca="1" si="27"/>
        <v/>
      </c>
      <c r="CR33" s="244" t="str">
        <f t="shared" ca="1" si="27"/>
        <v/>
      </c>
      <c r="CS33" s="244" t="str">
        <f t="shared" ca="1" si="27"/>
        <v/>
      </c>
      <c r="CT33" s="244" t="str">
        <f t="shared" ca="1" si="27"/>
        <v/>
      </c>
      <c r="JA33" s="5"/>
      <c r="JB33" s="4"/>
    </row>
    <row r="34" spans="1:262" s="1" customFormat="1" ht="39" customHeight="1">
      <c r="A34" s="126">
        <v>5</v>
      </c>
      <c r="B34" s="127" t="s">
        <v>20</v>
      </c>
      <c r="C34" s="130">
        <v>29</v>
      </c>
      <c r="D34" s="332" t="s">
        <v>64</v>
      </c>
      <c r="E34" s="333"/>
      <c r="F34" s="333"/>
      <c r="G34" s="333"/>
      <c r="H34" s="333"/>
      <c r="I34" s="333"/>
      <c r="J34" s="333"/>
      <c r="K34" s="334"/>
      <c r="L34" s="137"/>
      <c r="M34" s="7"/>
      <c r="N34" s="7"/>
      <c r="O34" s="7"/>
      <c r="P34" s="7"/>
      <c r="Q34" s="7"/>
      <c r="R34" s="7"/>
      <c r="S34" s="7"/>
      <c r="T34" s="7"/>
      <c r="U34" s="7"/>
      <c r="V34" s="7"/>
      <c r="W34" s="7"/>
      <c r="X34" s="7"/>
      <c r="Y34" s="7"/>
      <c r="Z34" s="7"/>
      <c r="AA34" s="7"/>
      <c r="AB34" s="7"/>
      <c r="AC34" s="7"/>
      <c r="AD34" s="7"/>
      <c r="AE34" s="7"/>
      <c r="AF34" s="7"/>
      <c r="AG34" s="7"/>
      <c r="AH34" s="7"/>
      <c r="AI34" s="7"/>
      <c r="AJ34" s="9"/>
      <c r="AK34" s="10"/>
      <c r="AL34" s="7"/>
      <c r="AM34" s="7"/>
      <c r="AN34" s="7"/>
      <c r="AO34" s="7"/>
      <c r="AP34" s="7"/>
      <c r="AQ34" s="7"/>
      <c r="AR34" s="7"/>
      <c r="AS34" s="7"/>
      <c r="AT34" s="7"/>
      <c r="AU34" s="7"/>
      <c r="AV34" s="7"/>
      <c r="AW34" s="7"/>
      <c r="AX34" s="7"/>
      <c r="AY34" s="7"/>
      <c r="AZ34" s="7"/>
      <c r="BA34" s="7"/>
      <c r="BB34" s="7"/>
      <c r="BC34" s="7"/>
      <c r="BD34" s="7"/>
      <c r="BE34" s="7"/>
      <c r="BF34" s="7"/>
      <c r="BG34" s="7"/>
      <c r="BH34" s="7"/>
      <c r="BI34" s="8"/>
      <c r="BJ34" s="78">
        <f t="shared" si="14"/>
        <v>0</v>
      </c>
      <c r="BK34" s="79">
        <f t="shared" si="14"/>
        <v>0</v>
      </c>
      <c r="BL34" s="79">
        <f t="shared" si="14"/>
        <v>0</v>
      </c>
      <c r="BM34" s="80">
        <f t="shared" si="14"/>
        <v>0</v>
      </c>
      <c r="BN34" s="81">
        <f t="shared" si="15"/>
        <v>0</v>
      </c>
      <c r="BO34" s="82">
        <f t="shared" si="15"/>
        <v>0</v>
      </c>
      <c r="BP34" s="82">
        <f t="shared" si="15"/>
        <v>0</v>
      </c>
      <c r="BQ34" s="83">
        <f t="shared" si="15"/>
        <v>0</v>
      </c>
      <c r="BR34" s="98">
        <f t="shared" si="16"/>
        <v>0</v>
      </c>
      <c r="BS34" s="99">
        <f t="shared" si="17"/>
        <v>0</v>
      </c>
      <c r="BT34" s="99">
        <f t="shared" si="18"/>
        <v>0</v>
      </c>
      <c r="BU34" s="100">
        <f t="shared" si="19"/>
        <v>0</v>
      </c>
      <c r="BV34" s="144">
        <f t="shared" si="9"/>
        <v>0</v>
      </c>
      <c r="BW34" s="138" t="str">
        <f t="shared" si="20"/>
        <v/>
      </c>
      <c r="BX34" s="139" t="str">
        <f t="shared" si="21"/>
        <v/>
      </c>
      <c r="BY34" s="279" t="str">
        <f t="shared" si="22"/>
        <v/>
      </c>
      <c r="BZ34" s="140"/>
      <c r="CA34" s="141"/>
      <c r="CB34" s="142" t="str">
        <f t="shared" si="23"/>
        <v/>
      </c>
      <c r="CD34" s="4">
        <f t="shared" si="24"/>
        <v>29</v>
      </c>
      <c r="CE34" s="4">
        <f t="shared" si="25"/>
        <v>0</v>
      </c>
      <c r="CF34" s="4">
        <f t="shared" si="26"/>
        <v>1</v>
      </c>
      <c r="CG34" s="4">
        <f t="shared" ca="1" si="10"/>
        <v>29</v>
      </c>
      <c r="CH34" s="159">
        <v>29</v>
      </c>
      <c r="CI34" s="157">
        <f t="shared" si="11"/>
        <v>1</v>
      </c>
      <c r="CJ34" s="157">
        <f t="shared" ca="1" si="29"/>
        <v>29</v>
      </c>
      <c r="CK34" s="157" t="str">
        <f t="shared" ca="1" si="29"/>
        <v>言い方</v>
      </c>
      <c r="CL34" s="158" t="str">
        <f t="shared" ca="1" si="29"/>
        <v>　物を運んでいるとき、ＡさんがＢさんから「ちゃんと持ってよ！」と強く言われて、もめている。</v>
      </c>
      <c r="CM34" s="157">
        <f t="shared" ca="1" si="29"/>
        <v>0</v>
      </c>
      <c r="CN34" s="157">
        <f t="shared" ca="1" si="29"/>
        <v>0</v>
      </c>
      <c r="CO34" s="157">
        <f t="shared" ca="1" si="29"/>
        <v>0</v>
      </c>
      <c r="CP34" s="157">
        <f t="shared" ca="1" si="29"/>
        <v>0</v>
      </c>
      <c r="CQ34" s="244" t="str">
        <f t="shared" ca="1" si="27"/>
        <v/>
      </c>
      <c r="CR34" s="244" t="str">
        <f t="shared" ca="1" si="27"/>
        <v/>
      </c>
      <c r="CS34" s="244" t="str">
        <f t="shared" ca="1" si="27"/>
        <v/>
      </c>
      <c r="CT34" s="244" t="str">
        <f t="shared" ca="1" si="27"/>
        <v/>
      </c>
      <c r="JA34" s="5"/>
      <c r="JB34" s="4"/>
    </row>
    <row r="35" spans="1:262" s="1" customFormat="1" ht="39" customHeight="1">
      <c r="A35" s="126">
        <v>5</v>
      </c>
      <c r="B35" s="127" t="s">
        <v>20</v>
      </c>
      <c r="C35" s="130">
        <v>30</v>
      </c>
      <c r="D35" s="332" t="s">
        <v>62</v>
      </c>
      <c r="E35" s="333"/>
      <c r="F35" s="333"/>
      <c r="G35" s="333"/>
      <c r="H35" s="333"/>
      <c r="I35" s="333"/>
      <c r="J35" s="333"/>
      <c r="K35" s="334"/>
      <c r="L35" s="137"/>
      <c r="M35" s="7"/>
      <c r="N35" s="7"/>
      <c r="O35" s="7"/>
      <c r="P35" s="7"/>
      <c r="Q35" s="7"/>
      <c r="R35" s="7"/>
      <c r="S35" s="7"/>
      <c r="T35" s="7"/>
      <c r="U35" s="7"/>
      <c r="V35" s="7"/>
      <c r="W35" s="7"/>
      <c r="X35" s="7"/>
      <c r="Y35" s="7"/>
      <c r="Z35" s="7"/>
      <c r="AA35" s="7"/>
      <c r="AB35" s="7"/>
      <c r="AC35" s="7"/>
      <c r="AD35" s="7"/>
      <c r="AE35" s="7"/>
      <c r="AF35" s="7"/>
      <c r="AG35" s="7"/>
      <c r="AH35" s="7"/>
      <c r="AI35" s="7"/>
      <c r="AJ35" s="9"/>
      <c r="AK35" s="10"/>
      <c r="AL35" s="7"/>
      <c r="AM35" s="7"/>
      <c r="AN35" s="7"/>
      <c r="AO35" s="7"/>
      <c r="AP35" s="7"/>
      <c r="AQ35" s="7"/>
      <c r="AR35" s="7"/>
      <c r="AS35" s="7"/>
      <c r="AT35" s="7"/>
      <c r="AU35" s="7"/>
      <c r="AV35" s="7"/>
      <c r="AW35" s="7"/>
      <c r="AX35" s="7"/>
      <c r="AY35" s="7"/>
      <c r="AZ35" s="7"/>
      <c r="BA35" s="7"/>
      <c r="BB35" s="7"/>
      <c r="BC35" s="7"/>
      <c r="BD35" s="7"/>
      <c r="BE35" s="7"/>
      <c r="BF35" s="7"/>
      <c r="BG35" s="7"/>
      <c r="BH35" s="7"/>
      <c r="BI35" s="8"/>
      <c r="BJ35" s="78">
        <f t="shared" si="14"/>
        <v>0</v>
      </c>
      <c r="BK35" s="79">
        <f t="shared" si="14"/>
        <v>0</v>
      </c>
      <c r="BL35" s="79">
        <f t="shared" si="14"/>
        <v>0</v>
      </c>
      <c r="BM35" s="80">
        <f t="shared" si="14"/>
        <v>0</v>
      </c>
      <c r="BN35" s="81">
        <f t="shared" si="15"/>
        <v>0</v>
      </c>
      <c r="BO35" s="82">
        <f t="shared" si="15"/>
        <v>0</v>
      </c>
      <c r="BP35" s="82">
        <f t="shared" si="15"/>
        <v>0</v>
      </c>
      <c r="BQ35" s="83">
        <f t="shared" si="15"/>
        <v>0</v>
      </c>
      <c r="BR35" s="98">
        <f t="shared" si="16"/>
        <v>0</v>
      </c>
      <c r="BS35" s="99">
        <f t="shared" si="17"/>
        <v>0</v>
      </c>
      <c r="BT35" s="99">
        <f t="shared" si="18"/>
        <v>0</v>
      </c>
      <c r="BU35" s="100">
        <f t="shared" si="19"/>
        <v>0</v>
      </c>
      <c r="BV35" s="144">
        <f t="shared" si="9"/>
        <v>0</v>
      </c>
      <c r="BW35" s="138" t="str">
        <f t="shared" si="20"/>
        <v/>
      </c>
      <c r="BX35" s="139" t="str">
        <f t="shared" si="21"/>
        <v/>
      </c>
      <c r="BY35" s="279" t="str">
        <f t="shared" si="22"/>
        <v/>
      </c>
      <c r="BZ35" s="140"/>
      <c r="CA35" s="141"/>
      <c r="CB35" s="142" t="str">
        <f t="shared" si="23"/>
        <v/>
      </c>
      <c r="CD35" s="4">
        <f t="shared" si="24"/>
        <v>30</v>
      </c>
      <c r="CE35" s="4">
        <f t="shared" si="25"/>
        <v>0</v>
      </c>
      <c r="CF35" s="4">
        <f t="shared" si="26"/>
        <v>1</v>
      </c>
      <c r="CG35" s="4">
        <f t="shared" ca="1" si="10"/>
        <v>30</v>
      </c>
      <c r="CH35" s="159">
        <v>30</v>
      </c>
      <c r="CI35" s="157">
        <f t="shared" si="11"/>
        <v>1</v>
      </c>
      <c r="CJ35" s="157">
        <f t="shared" ca="1" si="29"/>
        <v>30</v>
      </c>
      <c r="CK35" s="157" t="str">
        <f t="shared" ca="1" si="29"/>
        <v>言い方</v>
      </c>
      <c r="CL35" s="158" t="str">
        <f t="shared" ca="1" si="29"/>
        <v>　Ａさんが「Ｂさん、給食当番でしょ！早くして」と言ったことで、Ｂさんが腹を立ててもめている。</v>
      </c>
      <c r="CM35" s="157">
        <f t="shared" ca="1" si="29"/>
        <v>0</v>
      </c>
      <c r="CN35" s="157">
        <f t="shared" ca="1" si="29"/>
        <v>0</v>
      </c>
      <c r="CO35" s="157">
        <f t="shared" ca="1" si="29"/>
        <v>0</v>
      </c>
      <c r="CP35" s="157">
        <f t="shared" ca="1" si="29"/>
        <v>0</v>
      </c>
      <c r="CQ35" s="244" t="str">
        <f t="shared" ca="1" si="27"/>
        <v/>
      </c>
      <c r="CR35" s="244" t="str">
        <f t="shared" ca="1" si="27"/>
        <v/>
      </c>
      <c r="CS35" s="244" t="str">
        <f t="shared" ca="1" si="27"/>
        <v/>
      </c>
      <c r="CT35" s="244" t="str">
        <f t="shared" ca="1" si="27"/>
        <v/>
      </c>
      <c r="JA35" s="5"/>
      <c r="JB35" s="4"/>
    </row>
    <row r="36" spans="1:262" s="1" customFormat="1" ht="39" customHeight="1">
      <c r="A36" s="126">
        <v>5</v>
      </c>
      <c r="B36" s="127" t="s">
        <v>20</v>
      </c>
      <c r="C36" s="130">
        <v>31</v>
      </c>
      <c r="D36" s="332" t="s">
        <v>57</v>
      </c>
      <c r="E36" s="333"/>
      <c r="F36" s="333"/>
      <c r="G36" s="333"/>
      <c r="H36" s="333"/>
      <c r="I36" s="333"/>
      <c r="J36" s="333"/>
      <c r="K36" s="334"/>
      <c r="L36" s="137"/>
      <c r="M36" s="7"/>
      <c r="N36" s="7"/>
      <c r="O36" s="7"/>
      <c r="P36" s="7"/>
      <c r="Q36" s="7"/>
      <c r="R36" s="7"/>
      <c r="S36" s="7"/>
      <c r="T36" s="7"/>
      <c r="U36" s="7"/>
      <c r="V36" s="7"/>
      <c r="W36" s="7"/>
      <c r="X36" s="7"/>
      <c r="Y36" s="7"/>
      <c r="Z36" s="7"/>
      <c r="AA36" s="7"/>
      <c r="AB36" s="7"/>
      <c r="AC36" s="7"/>
      <c r="AD36" s="7"/>
      <c r="AE36" s="7"/>
      <c r="AF36" s="7"/>
      <c r="AG36" s="7"/>
      <c r="AH36" s="7"/>
      <c r="AI36" s="7"/>
      <c r="AJ36" s="9"/>
      <c r="AK36" s="10"/>
      <c r="AL36" s="7"/>
      <c r="AM36" s="7"/>
      <c r="AN36" s="7"/>
      <c r="AO36" s="7"/>
      <c r="AP36" s="7"/>
      <c r="AQ36" s="7"/>
      <c r="AR36" s="7"/>
      <c r="AS36" s="7"/>
      <c r="AT36" s="7"/>
      <c r="AU36" s="7"/>
      <c r="AV36" s="7"/>
      <c r="AW36" s="7"/>
      <c r="AX36" s="7"/>
      <c r="AY36" s="7"/>
      <c r="AZ36" s="7"/>
      <c r="BA36" s="7"/>
      <c r="BB36" s="7"/>
      <c r="BC36" s="7"/>
      <c r="BD36" s="7"/>
      <c r="BE36" s="7"/>
      <c r="BF36" s="7"/>
      <c r="BG36" s="7"/>
      <c r="BH36" s="7"/>
      <c r="BI36" s="8"/>
      <c r="BJ36" s="78">
        <f t="shared" si="14"/>
        <v>0</v>
      </c>
      <c r="BK36" s="79">
        <f t="shared" si="14"/>
        <v>0</v>
      </c>
      <c r="BL36" s="79">
        <f t="shared" si="14"/>
        <v>0</v>
      </c>
      <c r="BM36" s="80">
        <f t="shared" si="14"/>
        <v>0</v>
      </c>
      <c r="BN36" s="81">
        <f t="shared" si="15"/>
        <v>0</v>
      </c>
      <c r="BO36" s="82">
        <f t="shared" si="15"/>
        <v>0</v>
      </c>
      <c r="BP36" s="82">
        <f t="shared" si="15"/>
        <v>0</v>
      </c>
      <c r="BQ36" s="83">
        <f t="shared" si="15"/>
        <v>0</v>
      </c>
      <c r="BR36" s="98">
        <f t="shared" si="16"/>
        <v>0</v>
      </c>
      <c r="BS36" s="99">
        <f t="shared" si="17"/>
        <v>0</v>
      </c>
      <c r="BT36" s="99">
        <f t="shared" si="18"/>
        <v>0</v>
      </c>
      <c r="BU36" s="100">
        <f t="shared" si="19"/>
        <v>0</v>
      </c>
      <c r="BV36" s="144">
        <f t="shared" si="9"/>
        <v>0</v>
      </c>
      <c r="BW36" s="138" t="str">
        <f t="shared" si="20"/>
        <v/>
      </c>
      <c r="BX36" s="139" t="str">
        <f t="shared" si="21"/>
        <v/>
      </c>
      <c r="BY36" s="279" t="str">
        <f t="shared" si="22"/>
        <v/>
      </c>
      <c r="BZ36" s="140"/>
      <c r="CA36" s="141"/>
      <c r="CB36" s="142" t="str">
        <f t="shared" si="23"/>
        <v/>
      </c>
      <c r="CD36" s="4">
        <f t="shared" si="24"/>
        <v>31</v>
      </c>
      <c r="CE36" s="4">
        <f t="shared" si="25"/>
        <v>0</v>
      </c>
      <c r="CF36" s="4">
        <f t="shared" si="26"/>
        <v>1</v>
      </c>
      <c r="CG36" s="4">
        <f t="shared" ca="1" si="10"/>
        <v>31</v>
      </c>
      <c r="CH36" s="159">
        <v>31</v>
      </c>
      <c r="CI36" s="157">
        <f t="shared" si="11"/>
        <v>1</v>
      </c>
      <c r="CJ36" s="157">
        <f t="shared" ref="CJ36:CP37" ca="1" si="30">IFERROR(INDEX(INDIRECT(CJ$4),MATCH($CH36,強制順位,0),1),"")</f>
        <v>31</v>
      </c>
      <c r="CK36" s="157" t="str">
        <f t="shared" ca="1" si="30"/>
        <v>言い方</v>
      </c>
      <c r="CL36" s="158" t="str">
        <f t="shared" ca="1" si="30"/>
        <v>　Ａさんの帰りの用意が遅くて、Ｂさんから「早くして」と強く言われてもめている。</v>
      </c>
      <c r="CM36" s="157">
        <f t="shared" ca="1" si="30"/>
        <v>0</v>
      </c>
      <c r="CN36" s="157">
        <f t="shared" ca="1" si="30"/>
        <v>0</v>
      </c>
      <c r="CO36" s="157">
        <f t="shared" ca="1" si="30"/>
        <v>0</v>
      </c>
      <c r="CP36" s="157">
        <f t="shared" ca="1" si="30"/>
        <v>0</v>
      </c>
      <c r="CQ36" s="244" t="str">
        <f t="shared" ca="1" si="27"/>
        <v/>
      </c>
      <c r="CR36" s="244" t="str">
        <f t="shared" ca="1" si="27"/>
        <v/>
      </c>
      <c r="CS36" s="244" t="str">
        <f t="shared" ca="1" si="27"/>
        <v/>
      </c>
      <c r="CT36" s="244" t="str">
        <f t="shared" ca="1" si="27"/>
        <v/>
      </c>
      <c r="JA36" s="5"/>
      <c r="JB36" s="4"/>
    </row>
    <row r="37" spans="1:262" s="1" customFormat="1" ht="39" customHeight="1">
      <c r="A37" s="126">
        <v>5</v>
      </c>
      <c r="B37" s="127" t="s">
        <v>20</v>
      </c>
      <c r="C37" s="130">
        <v>32</v>
      </c>
      <c r="D37" s="332" t="s">
        <v>50</v>
      </c>
      <c r="E37" s="333"/>
      <c r="F37" s="333"/>
      <c r="G37" s="333"/>
      <c r="H37" s="333"/>
      <c r="I37" s="333"/>
      <c r="J37" s="333"/>
      <c r="K37" s="334"/>
      <c r="L37" s="137"/>
      <c r="M37" s="7"/>
      <c r="N37" s="7"/>
      <c r="O37" s="7"/>
      <c r="P37" s="7"/>
      <c r="Q37" s="7"/>
      <c r="R37" s="7"/>
      <c r="S37" s="7"/>
      <c r="T37" s="7"/>
      <c r="U37" s="7"/>
      <c r="V37" s="7"/>
      <c r="W37" s="7"/>
      <c r="X37" s="7"/>
      <c r="Y37" s="7"/>
      <c r="Z37" s="7"/>
      <c r="AA37" s="7"/>
      <c r="AB37" s="7"/>
      <c r="AC37" s="7"/>
      <c r="AD37" s="7"/>
      <c r="AE37" s="7"/>
      <c r="AF37" s="7"/>
      <c r="AG37" s="7"/>
      <c r="AH37" s="7"/>
      <c r="AI37" s="7"/>
      <c r="AJ37" s="9"/>
      <c r="AK37" s="10"/>
      <c r="AL37" s="7"/>
      <c r="AM37" s="7"/>
      <c r="AN37" s="7"/>
      <c r="AO37" s="7"/>
      <c r="AP37" s="7"/>
      <c r="AQ37" s="7"/>
      <c r="AR37" s="7"/>
      <c r="AS37" s="7"/>
      <c r="AT37" s="7"/>
      <c r="AU37" s="7"/>
      <c r="AV37" s="7"/>
      <c r="AW37" s="7"/>
      <c r="AX37" s="7"/>
      <c r="AY37" s="7"/>
      <c r="AZ37" s="7"/>
      <c r="BA37" s="7"/>
      <c r="BB37" s="7"/>
      <c r="BC37" s="7"/>
      <c r="BD37" s="7"/>
      <c r="BE37" s="7"/>
      <c r="BF37" s="7"/>
      <c r="BG37" s="7"/>
      <c r="BH37" s="7"/>
      <c r="BI37" s="8"/>
      <c r="BJ37" s="78">
        <f t="shared" si="14"/>
        <v>0</v>
      </c>
      <c r="BK37" s="79">
        <f t="shared" si="14"/>
        <v>0</v>
      </c>
      <c r="BL37" s="79">
        <f t="shared" si="14"/>
        <v>0</v>
      </c>
      <c r="BM37" s="80">
        <f t="shared" si="14"/>
        <v>0</v>
      </c>
      <c r="BN37" s="81">
        <f t="shared" si="15"/>
        <v>0</v>
      </c>
      <c r="BO37" s="82">
        <f t="shared" si="15"/>
        <v>0</v>
      </c>
      <c r="BP37" s="82">
        <f t="shared" si="15"/>
        <v>0</v>
      </c>
      <c r="BQ37" s="83">
        <f t="shared" si="15"/>
        <v>0</v>
      </c>
      <c r="BR37" s="98">
        <f t="shared" si="16"/>
        <v>0</v>
      </c>
      <c r="BS37" s="99">
        <f t="shared" si="17"/>
        <v>0</v>
      </c>
      <c r="BT37" s="99">
        <f t="shared" si="18"/>
        <v>0</v>
      </c>
      <c r="BU37" s="100">
        <f t="shared" si="19"/>
        <v>0</v>
      </c>
      <c r="BV37" s="144">
        <f t="shared" si="9"/>
        <v>0</v>
      </c>
      <c r="BW37" s="138" t="str">
        <f t="shared" si="20"/>
        <v/>
      </c>
      <c r="BX37" s="139" t="str">
        <f t="shared" si="21"/>
        <v/>
      </c>
      <c r="BY37" s="279" t="str">
        <f t="shared" si="22"/>
        <v/>
      </c>
      <c r="BZ37" s="140"/>
      <c r="CA37" s="141"/>
      <c r="CB37" s="142" t="str">
        <f t="shared" si="23"/>
        <v/>
      </c>
      <c r="CD37" s="4">
        <f t="shared" si="24"/>
        <v>32</v>
      </c>
      <c r="CE37" s="4">
        <f t="shared" si="25"/>
        <v>0</v>
      </c>
      <c r="CF37" s="4">
        <f t="shared" si="26"/>
        <v>1</v>
      </c>
      <c r="CG37" s="4">
        <f t="shared" ca="1" si="10"/>
        <v>32</v>
      </c>
      <c r="CH37" s="159">
        <v>32</v>
      </c>
      <c r="CI37" s="157">
        <f t="shared" si="11"/>
        <v>1</v>
      </c>
      <c r="CJ37" s="157">
        <f t="shared" ca="1" si="30"/>
        <v>32</v>
      </c>
      <c r="CK37" s="157" t="str">
        <f t="shared" ca="1" si="30"/>
        <v>言い方</v>
      </c>
      <c r="CL37" s="158" t="str">
        <f t="shared" ca="1" si="30"/>
        <v>　サッカーのゴールキーパーをしているＡさんが点数を入れられ、Ｂさんから文句を言われてもめている。</v>
      </c>
      <c r="CM37" s="157">
        <f t="shared" ca="1" si="30"/>
        <v>0</v>
      </c>
      <c r="CN37" s="157">
        <f t="shared" ca="1" si="30"/>
        <v>0</v>
      </c>
      <c r="CO37" s="157">
        <f t="shared" ca="1" si="30"/>
        <v>0</v>
      </c>
      <c r="CP37" s="157">
        <f t="shared" ca="1" si="30"/>
        <v>0</v>
      </c>
      <c r="CQ37" s="244" t="str">
        <f t="shared" ca="1" si="27"/>
        <v/>
      </c>
      <c r="CR37" s="244" t="str">
        <f t="shared" ca="1" si="27"/>
        <v/>
      </c>
      <c r="CS37" s="244" t="str">
        <f t="shared" ca="1" si="27"/>
        <v/>
      </c>
      <c r="CT37" s="244" t="str">
        <f t="shared" ca="1" si="27"/>
        <v/>
      </c>
      <c r="JA37" s="5"/>
      <c r="JB37" s="4"/>
    </row>
    <row r="38" spans="1:262" s="2" customFormat="1" ht="14.25" thickBot="1">
      <c r="A38" s="118"/>
      <c r="B38" s="122"/>
      <c r="C38" s="120"/>
      <c r="D38" s="335" t="s">
        <v>14</v>
      </c>
      <c r="E38" s="335"/>
      <c r="F38" s="335"/>
      <c r="G38" s="335"/>
      <c r="H38" s="335"/>
      <c r="I38" s="335"/>
      <c r="J38" s="335"/>
      <c r="K38" s="336"/>
      <c r="L38" s="164">
        <f t="shared" ref="L38:AQ38" si="31">SUM(L6:L37)</f>
        <v>0</v>
      </c>
      <c r="M38" s="165">
        <f t="shared" si="31"/>
        <v>0</v>
      </c>
      <c r="N38" s="165">
        <f t="shared" si="31"/>
        <v>0</v>
      </c>
      <c r="O38" s="165">
        <f t="shared" si="31"/>
        <v>0</v>
      </c>
      <c r="P38" s="165">
        <f t="shared" si="31"/>
        <v>0</v>
      </c>
      <c r="Q38" s="165">
        <f t="shared" si="31"/>
        <v>0</v>
      </c>
      <c r="R38" s="165">
        <f t="shared" si="31"/>
        <v>0</v>
      </c>
      <c r="S38" s="165">
        <f t="shared" si="31"/>
        <v>0</v>
      </c>
      <c r="T38" s="165">
        <f t="shared" si="31"/>
        <v>0</v>
      </c>
      <c r="U38" s="165">
        <f t="shared" si="31"/>
        <v>0</v>
      </c>
      <c r="V38" s="165">
        <f t="shared" si="31"/>
        <v>0</v>
      </c>
      <c r="W38" s="165">
        <f t="shared" si="31"/>
        <v>0</v>
      </c>
      <c r="X38" s="165">
        <f t="shared" si="31"/>
        <v>0</v>
      </c>
      <c r="Y38" s="165">
        <f t="shared" si="31"/>
        <v>0</v>
      </c>
      <c r="Z38" s="165">
        <f t="shared" si="31"/>
        <v>0</v>
      </c>
      <c r="AA38" s="165">
        <f t="shared" si="31"/>
        <v>0</v>
      </c>
      <c r="AB38" s="165">
        <f t="shared" si="31"/>
        <v>0</v>
      </c>
      <c r="AC38" s="165">
        <f t="shared" si="31"/>
        <v>0</v>
      </c>
      <c r="AD38" s="165">
        <f t="shared" si="31"/>
        <v>0</v>
      </c>
      <c r="AE38" s="165">
        <f t="shared" si="31"/>
        <v>0</v>
      </c>
      <c r="AF38" s="165">
        <f t="shared" si="31"/>
        <v>0</v>
      </c>
      <c r="AG38" s="165">
        <f t="shared" si="31"/>
        <v>0</v>
      </c>
      <c r="AH38" s="165">
        <f t="shared" si="31"/>
        <v>0</v>
      </c>
      <c r="AI38" s="165">
        <f t="shared" si="31"/>
        <v>0</v>
      </c>
      <c r="AJ38" s="166">
        <f t="shared" si="31"/>
        <v>0</v>
      </c>
      <c r="AK38" s="167">
        <f t="shared" si="31"/>
        <v>0</v>
      </c>
      <c r="AL38" s="165">
        <f t="shared" si="31"/>
        <v>0</v>
      </c>
      <c r="AM38" s="165">
        <f t="shared" si="31"/>
        <v>0</v>
      </c>
      <c r="AN38" s="165">
        <f t="shared" si="31"/>
        <v>0</v>
      </c>
      <c r="AO38" s="165">
        <f t="shared" si="31"/>
        <v>0</v>
      </c>
      <c r="AP38" s="165">
        <f t="shared" si="31"/>
        <v>0</v>
      </c>
      <c r="AQ38" s="165">
        <f t="shared" si="31"/>
        <v>0</v>
      </c>
      <c r="AR38" s="165">
        <f t="shared" ref="AR38:BI38" si="32">SUM(AR6:AR37)</f>
        <v>0</v>
      </c>
      <c r="AS38" s="165">
        <f t="shared" si="32"/>
        <v>0</v>
      </c>
      <c r="AT38" s="165">
        <f t="shared" si="32"/>
        <v>0</v>
      </c>
      <c r="AU38" s="165">
        <f t="shared" si="32"/>
        <v>0</v>
      </c>
      <c r="AV38" s="165">
        <f t="shared" si="32"/>
        <v>0</v>
      </c>
      <c r="AW38" s="165">
        <f t="shared" si="32"/>
        <v>0</v>
      </c>
      <c r="AX38" s="165">
        <f t="shared" si="32"/>
        <v>0</v>
      </c>
      <c r="AY38" s="165">
        <f t="shared" si="32"/>
        <v>0</v>
      </c>
      <c r="AZ38" s="165">
        <f t="shared" si="32"/>
        <v>0</v>
      </c>
      <c r="BA38" s="165">
        <f t="shared" si="32"/>
        <v>0</v>
      </c>
      <c r="BB38" s="165">
        <f t="shared" si="32"/>
        <v>0</v>
      </c>
      <c r="BC38" s="165">
        <f t="shared" si="32"/>
        <v>0</v>
      </c>
      <c r="BD38" s="165">
        <f t="shared" si="32"/>
        <v>0</v>
      </c>
      <c r="BE38" s="165">
        <f t="shared" si="32"/>
        <v>0</v>
      </c>
      <c r="BF38" s="165">
        <f t="shared" si="32"/>
        <v>0</v>
      </c>
      <c r="BG38" s="165">
        <f t="shared" si="32"/>
        <v>0</v>
      </c>
      <c r="BH38" s="165">
        <f t="shared" si="32"/>
        <v>0</v>
      </c>
      <c r="BI38" s="168">
        <f t="shared" si="32"/>
        <v>0</v>
      </c>
      <c r="BJ38" s="169"/>
      <c r="BK38" s="170"/>
      <c r="BL38" s="170"/>
      <c r="BM38" s="171"/>
      <c r="BN38" s="172"/>
      <c r="BO38" s="173"/>
      <c r="BP38" s="173"/>
      <c r="BQ38" s="174"/>
      <c r="BR38" s="175"/>
      <c r="BS38" s="176"/>
      <c r="BT38" s="176"/>
      <c r="BU38" s="177"/>
      <c r="BV38" s="69">
        <f>SUM(BV6:BV37)</f>
        <v>0</v>
      </c>
      <c r="BW38" s="70">
        <f t="shared" ref="BW38" si="33">IFERROR(AVERAGE(L38:BI38),"")</f>
        <v>0</v>
      </c>
      <c r="BX38" s="71" t="str">
        <f t="shared" si="21"/>
        <v/>
      </c>
      <c r="BY38" s="280" t="str">
        <f t="shared" si="22"/>
        <v/>
      </c>
      <c r="BZ38" s="178">
        <f>SUM(BZ6:BZ37)</f>
        <v>0</v>
      </c>
      <c r="CA38" s="179">
        <f>SUM(CA6:CA37)</f>
        <v>0</v>
      </c>
      <c r="CB38" s="180">
        <f t="shared" si="23"/>
        <v>0</v>
      </c>
      <c r="CH38" s="152"/>
      <c r="CL38" s="147"/>
      <c r="JA38" s="3"/>
      <c r="JB38" s="3"/>
    </row>
  </sheetData>
  <sheetProtection password="CC04" sheet="1" objects="1" scenarios="1" selectLockedCells="1"/>
  <protectedRanges>
    <protectedRange sqref="D4 F4 D5:F5" name="範囲2"/>
    <protectedRange password="C47C" sqref="D4:D5 F4:F5 L2:BI3" name="範囲1"/>
    <protectedRange password="C47C" sqref="BZ6:CA37 L6:BI37" name="範囲1_1"/>
  </protectedRanges>
  <mergeCells count="110">
    <mergeCell ref="D35:K35"/>
    <mergeCell ref="D36:K36"/>
    <mergeCell ref="D37:K37"/>
    <mergeCell ref="D38:K38"/>
    <mergeCell ref="D29:K29"/>
    <mergeCell ref="D30:K30"/>
    <mergeCell ref="D31:K31"/>
    <mergeCell ref="D32:K32"/>
    <mergeCell ref="D33:K33"/>
    <mergeCell ref="D34:K34"/>
    <mergeCell ref="D23:K23"/>
    <mergeCell ref="D24:K24"/>
    <mergeCell ref="D25:K25"/>
    <mergeCell ref="D26:K26"/>
    <mergeCell ref="D27:K27"/>
    <mergeCell ref="D28:K28"/>
    <mergeCell ref="D17:K17"/>
    <mergeCell ref="D18:K18"/>
    <mergeCell ref="D19:K19"/>
    <mergeCell ref="D20:K20"/>
    <mergeCell ref="D21:K21"/>
    <mergeCell ref="D22:K22"/>
    <mergeCell ref="D11:K11"/>
    <mergeCell ref="D12:K12"/>
    <mergeCell ref="D13:K13"/>
    <mergeCell ref="D14:K14"/>
    <mergeCell ref="D15:K15"/>
    <mergeCell ref="D16:K16"/>
    <mergeCell ref="H5:J5"/>
    <mergeCell ref="D6:K6"/>
    <mergeCell ref="D7:K7"/>
    <mergeCell ref="D8:K8"/>
    <mergeCell ref="D9:K9"/>
    <mergeCell ref="D10:K10"/>
    <mergeCell ref="BX4:BX5"/>
    <mergeCell ref="BY4:BY5"/>
    <mergeCell ref="BZ4:BZ5"/>
    <mergeCell ref="CA4:CA5"/>
    <mergeCell ref="CB4:CB5"/>
    <mergeCell ref="JA4:JA5"/>
    <mergeCell ref="BR3:BR5"/>
    <mergeCell ref="BS3:BS5"/>
    <mergeCell ref="BT3:BT5"/>
    <mergeCell ref="BU3:BU5"/>
    <mergeCell ref="BV4:BV5"/>
    <mergeCell ref="BW4:BW5"/>
    <mergeCell ref="BN2:BQ2"/>
    <mergeCell ref="BR2:BU2"/>
    <mergeCell ref="BJ3:BJ5"/>
    <mergeCell ref="BK3:BK5"/>
    <mergeCell ref="BL3:BL5"/>
    <mergeCell ref="BM3:BM5"/>
    <mergeCell ref="BN3:BN5"/>
    <mergeCell ref="BO3:BO5"/>
    <mergeCell ref="BP3:BP5"/>
    <mergeCell ref="BQ3:BQ5"/>
    <mergeCell ref="BE2:BE3"/>
    <mergeCell ref="BF2:BF3"/>
    <mergeCell ref="BG2:BG3"/>
    <mergeCell ref="BH2:BH3"/>
    <mergeCell ref="BI2:BI3"/>
    <mergeCell ref="BJ2:BM2"/>
    <mergeCell ref="AY2:AY3"/>
    <mergeCell ref="AZ2:AZ3"/>
    <mergeCell ref="BA2:BA3"/>
    <mergeCell ref="BB2:BB3"/>
    <mergeCell ref="BC2:BC3"/>
    <mergeCell ref="BD2:BD3"/>
    <mergeCell ref="AS2:AS3"/>
    <mergeCell ref="AT2:AT3"/>
    <mergeCell ref="AU2:AU3"/>
    <mergeCell ref="AV2:AV3"/>
    <mergeCell ref="AW2:AW3"/>
    <mergeCell ref="AX2:AX3"/>
    <mergeCell ref="AM2:AM3"/>
    <mergeCell ref="AN2:AN3"/>
    <mergeCell ref="AO2:AO3"/>
    <mergeCell ref="AP2:AP3"/>
    <mergeCell ref="AQ2:AQ3"/>
    <mergeCell ref="AR2:AR3"/>
    <mergeCell ref="AG2:AG3"/>
    <mergeCell ref="AH2:AH3"/>
    <mergeCell ref="AI2:AI3"/>
    <mergeCell ref="AJ2:AJ3"/>
    <mergeCell ref="AK2:AK3"/>
    <mergeCell ref="AL2:AL3"/>
    <mergeCell ref="AA2:AA3"/>
    <mergeCell ref="AB2:AB3"/>
    <mergeCell ref="AC2:AC3"/>
    <mergeCell ref="AD2:AD3"/>
    <mergeCell ref="AE2:AE3"/>
    <mergeCell ref="AF2:AF3"/>
    <mergeCell ref="X2:X3"/>
    <mergeCell ref="Y2:Y3"/>
    <mergeCell ref="Z2:Z3"/>
    <mergeCell ref="O2:O3"/>
    <mergeCell ref="P2:P3"/>
    <mergeCell ref="Q2:Q3"/>
    <mergeCell ref="R2:R3"/>
    <mergeCell ref="S2:S3"/>
    <mergeCell ref="T2:T3"/>
    <mergeCell ref="E1:K1"/>
    <mergeCell ref="A2:J3"/>
    <mergeCell ref="K2:K3"/>
    <mergeCell ref="L2:L3"/>
    <mergeCell ref="M2:M3"/>
    <mergeCell ref="N2:N3"/>
    <mergeCell ref="U2:U3"/>
    <mergeCell ref="V2:V3"/>
    <mergeCell ref="W2:W3"/>
  </mergeCells>
  <phoneticPr fontId="1"/>
  <conditionalFormatting sqref="L4:BI5">
    <cfRule type="expression" dxfId="15" priority="2">
      <formula>L$4=2</formula>
    </cfRule>
    <cfRule type="expression" dxfId="14" priority="3">
      <formula>L$4=1</formula>
    </cfRule>
  </conditionalFormatting>
  <conditionalFormatting sqref="A6:CB36">
    <cfRule type="expression" dxfId="13" priority="1">
      <formula>$A6&lt;&gt;$A7</formula>
    </cfRule>
  </conditionalFormatting>
  <conditionalFormatting sqref="A37:CB37">
    <cfRule type="expression" dxfId="12" priority="14">
      <formula>$A37&lt;&gt;#REF!</formula>
    </cfRule>
  </conditionalFormatting>
  <dataValidations count="4">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37 VK6:VL37 AFG6:AFH37 APC6:APD37 AYY6:AYZ37 BIU6:BIV37 BSQ6:BSR37 CCM6:CCN37 CMI6:CMJ37 CWE6:CWF37 DGA6:DGB37 DPW6:DPX37 DZS6:DZT37 EJO6:EJP37 ETK6:ETL37 FDG6:FDH37 FNC6:FND37 FWY6:FWZ37 GGU6:GGV37 GQQ6:GQR37 HAM6:HAN37 HKI6:HKJ37 HUE6:HUF37 IEA6:IEB37 INW6:INX37 IXS6:IXT37 JHO6:JHP37 JRK6:JRL37 KBG6:KBH37 KLC6:KLD37 KUY6:KUZ37 LEU6:LEV37 LOQ6:LOR37 LYM6:LYN37 MII6:MIJ37 MSE6:MSF37 NCA6:NCB37 NLW6:NLX37 NVS6:NVT37 OFO6:OFP37 OPK6:OPL37 OZG6:OZH37 PJC6:PJD37 PSY6:PSZ37 QCU6:QCV37 QMQ6:QMR37 QWM6:QWN37 RGI6:RGJ37 RQE6:RQF37 SAA6:SAB37 SJW6:SJX37 STS6:STT37 TDO6:TDP37 TNK6:TNL37 TXG6:TXH37 UHC6:UHD37 UQY6:UQZ37 VAU6:VAV37 VKQ6:VKR37 VUM6:VUN37 WEI6:WEJ37 WOE6:WOF37 WYA6:WYB37 WVY14:WXV37 L14:BI37 JM14:LJ37 TI14:VF37 ADE14:AFB37 ANA14:AOX37 AWW14:AYT37 BGS14:BIP37 BQO14:BSL37 CAK14:CCH37 CKG14:CMD37 CUC14:CVZ37 DDY14:DFV37 DNU14:DPR37 DXQ14:DZN37 EHM14:EJJ37 ERI14:ETF37 FBE14:FDB37 FLA14:FMX37 FUW14:FWT37 GES14:GGP37 GOO14:GQL37 GYK14:HAH37 HIG14:HKD37 HSC14:HTZ37 IBY14:IDV37 ILU14:INR37 IVQ14:IXN37 JFM14:JHJ37 JPI14:JRF37 JZE14:KBB37 KJA14:KKX37 KSW14:KUT37 LCS14:LEP37 LMO14:LOL37 LWK14:LYH37 MGG14:MID37 MQC14:MRZ37 MZY14:NBV37 NJU14:NLR37 NTQ14:NVN37 ODM14:OFJ37 ONI14:OPF37 OXE14:OZB37 PHA14:PIX37 PQW14:PST37 QAS14:QCP37 QKO14:QML37 QUK14:QWH37 REG14:RGD37 ROC14:RPZ37 RXY14:RZV37 SHU14:SJR37 SRQ14:STN37 TBM14:TDJ37 TLI14:TNF37 TVE14:TXB37 UFA14:UGX37 UOW14:UQT37 UYS14:VAP37 VIO14:VKL37 VSK14:VUH37 WCG14:WED37 WMC14:WNZ37 BZ6:CA37">
      <formula1>"1,2,3,4"</formula1>
    </dataValidation>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s>
  <pageMargins left="0.6692913385826772" right="0.43307086614173229" top="0.74803149606299213" bottom="0.47244094488188981" header="0.31496062992125984" footer="0.31496062992125984"/>
  <pageSetup paperSize="12" scale="57"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61"/>
  <sheetViews>
    <sheetView showGridLines="0" view="pageBreakPreview" zoomScaleNormal="100" zoomScaleSheetLayoutView="100" workbookViewId="0">
      <selection activeCell="F3" sqref="F3"/>
    </sheetView>
  </sheetViews>
  <sheetFormatPr defaultRowHeight="13.5"/>
  <cols>
    <col min="1" max="1" width="1.125" customWidth="1"/>
    <col min="2" max="2" width="4.5" bestFit="1" customWidth="1"/>
    <col min="3" max="3" width="12.125" style="105" bestFit="1" customWidth="1"/>
    <col min="4" max="4" width="50" customWidth="1"/>
    <col min="9" max="16" width="4.5" customWidth="1"/>
    <col min="17" max="17" width="0.75" hidden="1"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6" width="0" hidden="1" customWidth="1"/>
  </cols>
  <sheetData>
    <row r="1" spans="1:26" ht="5.25" customHeight="1" thickBot="1">
      <c r="B1" s="40"/>
    </row>
    <row r="2" spans="1:26" ht="30" customHeight="1" thickTop="1" thickBot="1">
      <c r="C2" s="260" t="str">
        <f>T2</f>
        <v>事前</v>
      </c>
      <c r="D2" s="262" t="str">
        <f>"　【"&amp;U2&amp;"】　結果　　　　　　「思う」と「少し思う」の合計の多い順に並べている。"</f>
        <v>　【声掛けの意識】　結果　　　　　　「思う」と「少し思う」の合計の多い順に並べている。</v>
      </c>
      <c r="M2" s="264">
        <f>事前入力【声掛けの意識】!D4</f>
        <v>0</v>
      </c>
      <c r="N2" s="264" t="s">
        <v>141</v>
      </c>
      <c r="O2" s="265">
        <f>事前入力【声掛けの意識】!F4</f>
        <v>0</v>
      </c>
      <c r="P2" s="265" t="s">
        <v>142</v>
      </c>
      <c r="T2" t="s">
        <v>86</v>
      </c>
      <c r="U2" t="s">
        <v>105</v>
      </c>
    </row>
    <row r="3" spans="1:26" ht="27" customHeight="1" thickTop="1" thickBot="1">
      <c r="B3" s="41" t="s">
        <v>74</v>
      </c>
      <c r="M3" s="266">
        <f>事前入力【声掛けの意識】!D5</f>
        <v>0</v>
      </c>
      <c r="N3" s="266" t="s">
        <v>143</v>
      </c>
      <c r="O3" s="266">
        <f>事前入力【声掛けの意識】!F5</f>
        <v>0</v>
      </c>
      <c r="P3" s="266" t="s">
        <v>144</v>
      </c>
    </row>
    <row r="4" spans="1:26" ht="30" customHeight="1" thickTop="1" thickBot="1">
      <c r="B4" s="42" t="s">
        <v>75</v>
      </c>
      <c r="C4" s="107"/>
      <c r="D4" s="43"/>
      <c r="E4" s="44"/>
      <c r="F4" s="44"/>
      <c r="G4" s="44"/>
      <c r="H4" s="269" t="s">
        <v>146</v>
      </c>
      <c r="I4" s="415">
        <f ca="1">X61</f>
        <v>0</v>
      </c>
      <c r="J4" s="416"/>
      <c r="K4" s="417"/>
      <c r="L4" s="44"/>
      <c r="M4" s="44"/>
      <c r="N4" s="44"/>
      <c r="O4" s="44"/>
      <c r="P4" s="44"/>
      <c r="Q4" s="44"/>
      <c r="R4" s="44"/>
      <c r="S4" s="44"/>
      <c r="T4" s="43" t="str">
        <f>T2&amp;"入力【"&amp;U2&amp;"】!"</f>
        <v>事前入力【声掛けの意識】!</v>
      </c>
      <c r="U4" s="43"/>
      <c r="V4" s="44"/>
      <c r="W4" s="44"/>
      <c r="X4" s="44"/>
      <c r="Y4" s="45"/>
    </row>
    <row r="5" spans="1:26" ht="3" customHeight="1" thickTop="1">
      <c r="B5" s="42"/>
      <c r="C5" s="107"/>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137</v>
      </c>
      <c r="D6" s="412" t="s">
        <v>138</v>
      </c>
      <c r="E6" s="413"/>
      <c r="F6" s="413"/>
      <c r="G6" s="413"/>
      <c r="H6" s="413"/>
      <c r="I6" s="413"/>
      <c r="J6" s="413"/>
      <c r="K6" s="413"/>
      <c r="L6" s="413"/>
      <c r="M6" s="413"/>
      <c r="N6" s="413"/>
      <c r="O6" s="414"/>
      <c r="P6" s="48"/>
      <c r="Q6" s="48"/>
      <c r="R6" s="48"/>
      <c r="S6" s="49" t="s">
        <v>100</v>
      </c>
      <c r="T6" s="50" t="s">
        <v>112</v>
      </c>
      <c r="U6" s="49" t="s">
        <v>113</v>
      </c>
      <c r="V6" s="49" t="s">
        <v>114</v>
      </c>
      <c r="W6" s="49" t="s">
        <v>115</v>
      </c>
      <c r="X6" s="49"/>
      <c r="Y6" s="51" t="s">
        <v>101</v>
      </c>
      <c r="Z6" s="154" t="s">
        <v>102</v>
      </c>
    </row>
    <row r="7" spans="1:26" ht="15" customHeight="1" thickBot="1">
      <c r="D7" s="52"/>
      <c r="T7" s="50"/>
    </row>
    <row r="8" spans="1:26" ht="6" customHeight="1" thickBot="1">
      <c r="A8" s="53"/>
      <c r="B8" s="54"/>
      <c r="C8" s="106"/>
      <c r="D8" s="55"/>
      <c r="E8" s="54"/>
      <c r="F8" s="54"/>
      <c r="G8" s="54"/>
      <c r="H8" s="54"/>
      <c r="I8" s="54"/>
      <c r="J8" s="54"/>
      <c r="K8" s="54"/>
      <c r="L8" s="54"/>
      <c r="M8" s="54"/>
      <c r="N8" s="54"/>
      <c r="O8" s="54"/>
      <c r="P8" s="56"/>
      <c r="T8" s="50"/>
    </row>
    <row r="9" spans="1:26" ht="26.25" customHeight="1" thickTop="1">
      <c r="A9" s="57"/>
      <c r="B9" s="58"/>
      <c r="C9" s="112" t="s">
        <v>79</v>
      </c>
      <c r="D9" s="113" t="s">
        <v>78</v>
      </c>
      <c r="E9" s="59"/>
      <c r="F9" s="59"/>
      <c r="G9" s="59"/>
      <c r="H9" s="59"/>
      <c r="I9" s="59"/>
      <c r="J9" s="59"/>
      <c r="K9" s="59"/>
      <c r="L9" s="59"/>
      <c r="M9" s="59"/>
      <c r="N9" s="59"/>
      <c r="O9" s="59"/>
      <c r="P9" s="60"/>
      <c r="Q9" s="59"/>
      <c r="R9">
        <v>5</v>
      </c>
      <c r="T9" s="252" t="str">
        <f ca="1">IFERROR(INDIRECT($T$4&amp;T$6&amp;$R9),"")</f>
        <v>思う</v>
      </c>
      <c r="U9" s="253" t="str">
        <f t="shared" ref="U9:W9" ca="1" si="0">IFERROR(INDIRECT($T$4&amp;U$6&amp;$R9),"")</f>
        <v>少し思う</v>
      </c>
      <c r="V9" s="255" t="str">
        <f t="shared" ca="1" si="0"/>
        <v>あまり思わない</v>
      </c>
      <c r="W9" s="254" t="str">
        <f t="shared" ca="1" si="0"/>
        <v>思わない</v>
      </c>
      <c r="X9" s="256" t="str">
        <f ca="1">T9&amp;"・"&amp;U9&amp;CHAR(10)&amp;"合計"</f>
        <v>思う・少し思う
合計</v>
      </c>
    </row>
    <row r="10" spans="1:26" ht="6" customHeight="1" thickBot="1">
      <c r="A10" s="57"/>
      <c r="B10" s="62"/>
      <c r="C10" s="63"/>
      <c r="D10" s="63"/>
      <c r="E10" s="59"/>
      <c r="F10" s="59"/>
      <c r="G10" s="59"/>
      <c r="H10" s="59"/>
      <c r="I10" s="59"/>
      <c r="J10" s="59"/>
      <c r="K10" s="59"/>
      <c r="L10" s="59"/>
      <c r="M10" s="59"/>
      <c r="N10" s="59"/>
      <c r="O10" s="59"/>
      <c r="P10" s="60"/>
      <c r="Q10" s="59"/>
    </row>
    <row r="11" spans="1:26" ht="33.75" customHeight="1">
      <c r="A11" s="57"/>
      <c r="B11" s="61">
        <v>1</v>
      </c>
      <c r="C11" s="156" t="str">
        <f ca="1">Y11</f>
        <v>したいこと</v>
      </c>
      <c r="D11" s="110" t="str">
        <f ca="1">Z11</f>
        <v>　新しい本を自分が先に読みたいと言って、ＡさんとＢさんがもめている。</v>
      </c>
      <c r="E11" s="59"/>
      <c r="F11" s="59"/>
      <c r="G11" s="59"/>
      <c r="H11" s="59"/>
      <c r="I11" s="59"/>
      <c r="J11" s="59"/>
      <c r="K11" s="59"/>
      <c r="L11" s="59"/>
      <c r="M11" s="59"/>
      <c r="N11" s="59"/>
      <c r="O11" s="59"/>
      <c r="P11" s="60"/>
      <c r="Q11" s="59"/>
      <c r="R11">
        <v>6</v>
      </c>
      <c r="S11">
        <f ca="1">IFERROR(INDIRECT($T$4&amp;S$6&amp;$R11),"")</f>
        <v>1</v>
      </c>
      <c r="T11" s="245" t="str">
        <f ca="1">IFERROR(INDIRECT($T$4&amp;T$6&amp;$R11),"")</f>
        <v/>
      </c>
      <c r="U11" s="245" t="str">
        <f t="shared" ref="U11:Z26" ca="1" si="1">IFERROR(INDIRECT($T$4&amp;U$6&amp;$R11),"")</f>
        <v/>
      </c>
      <c r="V11" s="245" t="str">
        <f t="shared" ca="1" si="1"/>
        <v/>
      </c>
      <c r="W11" s="245" t="str">
        <f t="shared" ca="1" si="1"/>
        <v/>
      </c>
      <c r="X11" s="246">
        <f t="shared" ref="X11:X60" ca="1" si="2">SUM(T11:U11)</f>
        <v>0</v>
      </c>
      <c r="Y11" s="155" t="str">
        <f t="shared" ca="1" si="1"/>
        <v>したいこと</v>
      </c>
      <c r="Z11" t="str">
        <f t="shared" ca="1" si="1"/>
        <v>　新しい本を自分が先に読みたいと言って、ＡさんとＢさんがもめている。</v>
      </c>
    </row>
    <row r="12" spans="1:26" ht="33.75" customHeight="1">
      <c r="A12" s="57"/>
      <c r="B12" s="61">
        <v>2</v>
      </c>
      <c r="C12" s="108" t="str">
        <f t="shared" ref="C12:D42" ca="1" si="3">Y12</f>
        <v>したいこと</v>
      </c>
      <c r="D12" s="110" t="str">
        <f t="shared" ca="1" si="3"/>
        <v>　グループ活動のとき、自分がリーダーをしたいと言って、ＡさんとＢさんがもめている。</v>
      </c>
      <c r="E12" s="59"/>
      <c r="F12" s="59"/>
      <c r="G12" s="59"/>
      <c r="H12" s="59"/>
      <c r="I12" s="59"/>
      <c r="J12" s="59"/>
      <c r="K12" s="59"/>
      <c r="L12" s="59"/>
      <c r="M12" s="59"/>
      <c r="N12" s="59"/>
      <c r="O12" s="59"/>
      <c r="P12" s="60"/>
      <c r="Q12" s="59"/>
      <c r="R12">
        <v>7</v>
      </c>
      <c r="S12">
        <f t="shared" ref="S12:Z43" ca="1" si="4">IFERROR(INDIRECT($T$4&amp;S$6&amp;$R12),"")</f>
        <v>2</v>
      </c>
      <c r="T12" s="245" t="str">
        <f t="shared" ca="1" si="4"/>
        <v/>
      </c>
      <c r="U12" s="245" t="str">
        <f t="shared" ca="1" si="1"/>
        <v/>
      </c>
      <c r="V12" s="245" t="str">
        <f t="shared" ca="1" si="1"/>
        <v/>
      </c>
      <c r="W12" s="245" t="str">
        <f t="shared" ca="1" si="1"/>
        <v/>
      </c>
      <c r="X12" s="247">
        <f t="shared" ca="1" si="2"/>
        <v>0</v>
      </c>
      <c r="Y12" s="39" t="str">
        <f t="shared" ca="1" si="1"/>
        <v>したいこと</v>
      </c>
      <c r="Z12" t="str">
        <f t="shared" ca="1" si="1"/>
        <v>　グループ活動のとき、自分がリーダーをしたいと言って、ＡさんとＢさんがもめている。</v>
      </c>
    </row>
    <row r="13" spans="1:26" ht="33.75" customHeight="1">
      <c r="A13" s="57"/>
      <c r="B13" s="61">
        <v>3</v>
      </c>
      <c r="C13" s="108" t="str">
        <f t="shared" ca="1" si="3"/>
        <v>したいこと</v>
      </c>
      <c r="D13" s="110" t="str">
        <f t="shared" ca="1" si="3"/>
        <v>　掃除中、ＡさんがトイレットペーパーをＢさんより先に取りに行ったことでもめている。</v>
      </c>
      <c r="E13" s="59"/>
      <c r="F13" s="59"/>
      <c r="G13" s="59"/>
      <c r="H13" s="59"/>
      <c r="I13" s="59"/>
      <c r="J13" s="59"/>
      <c r="K13" s="59"/>
      <c r="L13" s="59"/>
      <c r="M13" s="59"/>
      <c r="N13" s="59"/>
      <c r="O13" s="59"/>
      <c r="P13" s="60"/>
      <c r="Q13" s="59"/>
      <c r="R13">
        <v>8</v>
      </c>
      <c r="S13">
        <f t="shared" ca="1" si="4"/>
        <v>3</v>
      </c>
      <c r="T13" s="245" t="str">
        <f t="shared" ca="1" si="4"/>
        <v/>
      </c>
      <c r="U13" s="245" t="str">
        <f t="shared" ca="1" si="1"/>
        <v/>
      </c>
      <c r="V13" s="245" t="str">
        <f t="shared" ca="1" si="1"/>
        <v/>
      </c>
      <c r="W13" s="245" t="str">
        <f t="shared" ca="1" si="1"/>
        <v/>
      </c>
      <c r="X13" s="247">
        <f t="shared" ca="1" si="2"/>
        <v>0</v>
      </c>
      <c r="Y13" s="39" t="str">
        <f t="shared" ca="1" si="1"/>
        <v>したいこと</v>
      </c>
      <c r="Z13" t="str">
        <f t="shared" ca="1" si="1"/>
        <v>　掃除中、ＡさんがトイレットペーパーをＢさんより先に取りに行ったことでもめている。</v>
      </c>
    </row>
    <row r="14" spans="1:26" ht="33.75" customHeight="1">
      <c r="A14" s="57"/>
      <c r="B14" s="61">
        <v>4</v>
      </c>
      <c r="C14" s="108" t="str">
        <f t="shared" ca="1" si="3"/>
        <v>したいこと</v>
      </c>
      <c r="D14" s="110" t="str">
        <f t="shared" ca="1" si="3"/>
        <v>　特別教室のかぎを自分が取りに行きたいと言って、ＡさんとＢさんがもめている。</v>
      </c>
      <c r="E14" s="59"/>
      <c r="F14" s="59"/>
      <c r="G14" s="59"/>
      <c r="H14" s="59"/>
      <c r="I14" s="59"/>
      <c r="J14" s="59"/>
      <c r="K14" s="59"/>
      <c r="L14" s="59"/>
      <c r="M14" s="59"/>
      <c r="N14" s="59"/>
      <c r="O14" s="59"/>
      <c r="P14" s="60"/>
      <c r="Q14" s="59"/>
      <c r="R14">
        <v>9</v>
      </c>
      <c r="S14">
        <f t="shared" ca="1" si="4"/>
        <v>4</v>
      </c>
      <c r="T14" s="245" t="str">
        <f t="shared" ca="1" si="4"/>
        <v/>
      </c>
      <c r="U14" s="245" t="str">
        <f t="shared" ca="1" si="1"/>
        <v/>
      </c>
      <c r="V14" s="245" t="str">
        <f t="shared" ca="1" si="1"/>
        <v/>
      </c>
      <c r="W14" s="245" t="str">
        <f t="shared" ca="1" si="1"/>
        <v/>
      </c>
      <c r="X14" s="247">
        <f t="shared" ca="1" si="2"/>
        <v>0</v>
      </c>
      <c r="Y14" s="39" t="str">
        <f t="shared" ca="1" si="1"/>
        <v>したいこと</v>
      </c>
      <c r="Z14" t="str">
        <f t="shared" ca="1" si="1"/>
        <v>　特別教室のかぎを自分が取りに行きたいと言って、ＡさんとＢさんがもめている。</v>
      </c>
    </row>
    <row r="15" spans="1:26" ht="33.75" customHeight="1">
      <c r="A15" s="57"/>
      <c r="B15" s="61">
        <v>5</v>
      </c>
      <c r="C15" s="108" t="str">
        <f t="shared" ca="1" si="3"/>
        <v>したいこと</v>
      </c>
      <c r="D15" s="110" t="str">
        <f t="shared" ca="1" si="3"/>
        <v>　列に並ぶとき、自分が先だと言って、ＡさんとＢさんがもめている。</v>
      </c>
      <c r="E15" s="59"/>
      <c r="F15" s="59"/>
      <c r="G15" s="59"/>
      <c r="H15" s="59"/>
      <c r="I15" s="59"/>
      <c r="J15" s="59"/>
      <c r="K15" s="59"/>
      <c r="L15" s="59"/>
      <c r="M15" s="59"/>
      <c r="N15" s="59"/>
      <c r="O15" s="59"/>
      <c r="P15" s="60"/>
      <c r="Q15" s="59"/>
      <c r="R15">
        <v>10</v>
      </c>
      <c r="S15">
        <f t="shared" ca="1" si="4"/>
        <v>5</v>
      </c>
      <c r="T15" s="245" t="str">
        <f t="shared" ca="1" si="4"/>
        <v/>
      </c>
      <c r="U15" s="245" t="str">
        <f t="shared" ca="1" si="1"/>
        <v/>
      </c>
      <c r="V15" s="245" t="str">
        <f t="shared" ca="1" si="1"/>
        <v/>
      </c>
      <c r="W15" s="245" t="str">
        <f t="shared" ca="1" si="1"/>
        <v/>
      </c>
      <c r="X15" s="247">
        <f t="shared" ca="1" si="2"/>
        <v>0</v>
      </c>
      <c r="Y15" s="39" t="str">
        <f t="shared" ca="1" si="1"/>
        <v>したいこと</v>
      </c>
      <c r="Z15" t="str">
        <f t="shared" ca="1" si="1"/>
        <v>　列に並ぶとき、自分が先だと言って、ＡさんとＢさんがもめている。</v>
      </c>
    </row>
    <row r="16" spans="1:26" ht="33.75" customHeight="1">
      <c r="A16" s="57"/>
      <c r="B16" s="61">
        <v>6</v>
      </c>
      <c r="C16" s="108" t="str">
        <f t="shared" ca="1" si="3"/>
        <v>したくないこと</v>
      </c>
      <c r="D16" s="110" t="str">
        <f t="shared" ca="1" si="3"/>
        <v>　ボール遊びをした後、ＡさんもＢさんもボールを片付けたくなくてもめている。</v>
      </c>
      <c r="E16" s="59"/>
      <c r="F16" s="59"/>
      <c r="G16" s="59"/>
      <c r="H16" s="59"/>
      <c r="I16" s="59"/>
      <c r="J16" s="59"/>
      <c r="K16" s="59"/>
      <c r="L16" s="59"/>
      <c r="M16" s="59"/>
      <c r="N16" s="59"/>
      <c r="O16" s="59"/>
      <c r="P16" s="60"/>
      <c r="Q16" s="59"/>
      <c r="R16">
        <v>11</v>
      </c>
      <c r="S16">
        <f t="shared" ca="1" si="4"/>
        <v>6</v>
      </c>
      <c r="T16" s="245" t="str">
        <f t="shared" ca="1" si="4"/>
        <v/>
      </c>
      <c r="U16" s="245" t="str">
        <f t="shared" ca="1" si="1"/>
        <v/>
      </c>
      <c r="V16" s="245" t="str">
        <f t="shared" ca="1" si="1"/>
        <v/>
      </c>
      <c r="W16" s="245" t="str">
        <f t="shared" ca="1" si="1"/>
        <v/>
      </c>
      <c r="X16" s="247">
        <f t="shared" ca="1" si="2"/>
        <v>0</v>
      </c>
      <c r="Y16" s="39" t="str">
        <f t="shared" ca="1" si="1"/>
        <v>したくないこと</v>
      </c>
      <c r="Z16" t="str">
        <f t="shared" ca="1" si="1"/>
        <v>　ボール遊びをした後、ＡさんもＢさんもボールを片付けたくなくてもめている。</v>
      </c>
    </row>
    <row r="17" spans="1:26" ht="33.75" customHeight="1">
      <c r="A17" s="57"/>
      <c r="B17" s="61">
        <v>7</v>
      </c>
      <c r="C17" s="108" t="str">
        <f t="shared" ca="1" si="3"/>
        <v>したくないこと</v>
      </c>
      <c r="D17" s="110" t="str">
        <f t="shared" ca="1" si="3"/>
        <v>　掃除のバケツをＡさんもＢさんも片付けたくなくてもめている。</v>
      </c>
      <c r="E17" s="59"/>
      <c r="F17" s="59"/>
      <c r="G17" s="59"/>
      <c r="H17" s="59"/>
      <c r="I17" s="59"/>
      <c r="J17" s="59"/>
      <c r="K17" s="59"/>
      <c r="L17" s="59"/>
      <c r="M17" s="59"/>
      <c r="N17" s="59"/>
      <c r="O17" s="59"/>
      <c r="P17" s="60"/>
      <c r="Q17" s="59"/>
      <c r="R17">
        <v>12</v>
      </c>
      <c r="S17">
        <f t="shared" ca="1" si="4"/>
        <v>7</v>
      </c>
      <c r="T17" s="245" t="str">
        <f t="shared" ca="1" si="4"/>
        <v/>
      </c>
      <c r="U17" s="245" t="str">
        <f t="shared" ca="1" si="1"/>
        <v/>
      </c>
      <c r="V17" s="245" t="str">
        <f t="shared" ca="1" si="1"/>
        <v/>
      </c>
      <c r="W17" s="245" t="str">
        <f t="shared" ca="1" si="1"/>
        <v/>
      </c>
      <c r="X17" s="247">
        <f t="shared" ca="1" si="2"/>
        <v>0</v>
      </c>
      <c r="Y17" s="39" t="str">
        <f t="shared" ca="1" si="1"/>
        <v>したくないこと</v>
      </c>
      <c r="Z17" t="str">
        <f t="shared" ca="1" si="1"/>
        <v>　掃除のバケツをＡさんもＢさんも片付けたくなくてもめている。</v>
      </c>
    </row>
    <row r="18" spans="1:26" ht="33.75" customHeight="1">
      <c r="A18" s="57"/>
      <c r="B18" s="61">
        <v>8</v>
      </c>
      <c r="C18" s="108" t="str">
        <f t="shared" ca="1" si="3"/>
        <v>したくないこと</v>
      </c>
      <c r="D18" s="110" t="str">
        <f t="shared" ca="1" si="3"/>
        <v>　日直の仕事をＡさんもＢさんもしたくなくてもめている。</v>
      </c>
      <c r="E18" s="59"/>
      <c r="F18" s="59"/>
      <c r="G18" s="59"/>
      <c r="H18" s="59"/>
      <c r="I18" s="59"/>
      <c r="J18" s="59"/>
      <c r="K18" s="59"/>
      <c r="L18" s="59"/>
      <c r="M18" s="59"/>
      <c r="N18" s="59"/>
      <c r="O18" s="59"/>
      <c r="P18" s="60"/>
      <c r="Q18" s="59"/>
      <c r="R18">
        <v>13</v>
      </c>
      <c r="S18">
        <f t="shared" ca="1" si="4"/>
        <v>8</v>
      </c>
      <c r="T18" s="245" t="str">
        <f t="shared" ca="1" si="4"/>
        <v/>
      </c>
      <c r="U18" s="245" t="str">
        <f t="shared" ca="1" si="1"/>
        <v/>
      </c>
      <c r="V18" s="245" t="str">
        <f t="shared" ca="1" si="1"/>
        <v/>
      </c>
      <c r="W18" s="245" t="str">
        <f t="shared" ca="1" si="1"/>
        <v/>
      </c>
      <c r="X18" s="247">
        <f t="shared" ca="1" si="2"/>
        <v>0</v>
      </c>
      <c r="Y18" s="39" t="str">
        <f t="shared" ca="1" si="1"/>
        <v>したくないこと</v>
      </c>
      <c r="Z18" t="str">
        <f t="shared" ca="1" si="1"/>
        <v>　日直の仕事をＡさんもＢさんもしたくなくてもめている。</v>
      </c>
    </row>
    <row r="19" spans="1:26" ht="33.75" customHeight="1">
      <c r="A19" s="57"/>
      <c r="B19" s="61">
        <v>9</v>
      </c>
      <c r="C19" s="108" t="str">
        <f t="shared" ca="1" si="3"/>
        <v>誤解・くいちがい</v>
      </c>
      <c r="D19" s="110" t="str">
        <f t="shared" ca="1" si="3"/>
        <v>　Ａさんは友だちと話をしていただけなのに、ＢさんがＡさんに「私の悪口を言ってたでしょ」と言ってもめている。</v>
      </c>
      <c r="E19" s="59"/>
      <c r="F19" s="59"/>
      <c r="G19" s="59"/>
      <c r="H19" s="59"/>
      <c r="I19" s="59"/>
      <c r="J19" s="59"/>
      <c r="K19" s="59"/>
      <c r="L19" s="59"/>
      <c r="M19" s="59"/>
      <c r="N19" s="59"/>
      <c r="O19" s="59"/>
      <c r="P19" s="60"/>
      <c r="Q19" s="59"/>
      <c r="R19">
        <v>14</v>
      </c>
      <c r="S19">
        <f t="shared" ca="1" si="4"/>
        <v>9</v>
      </c>
      <c r="T19" s="245" t="str">
        <f t="shared" ca="1" si="4"/>
        <v/>
      </c>
      <c r="U19" s="245" t="str">
        <f t="shared" ca="1" si="1"/>
        <v/>
      </c>
      <c r="V19" s="245" t="str">
        <f t="shared" ca="1" si="1"/>
        <v/>
      </c>
      <c r="W19" s="245" t="str">
        <f t="shared" ca="1" si="1"/>
        <v/>
      </c>
      <c r="X19" s="247">
        <f t="shared" ca="1" si="2"/>
        <v>0</v>
      </c>
      <c r="Y19" s="39" t="str">
        <f t="shared" ca="1" si="1"/>
        <v>誤解・くいちがい</v>
      </c>
      <c r="Z19" t="str">
        <f t="shared" ca="1" si="1"/>
        <v>　Ａさんは友だちと話をしていただけなのに、ＢさんがＡさんに「私の悪口を言ってたでしょ」と言ってもめている。</v>
      </c>
    </row>
    <row r="20" spans="1:26" ht="33.75" customHeight="1">
      <c r="A20" s="57"/>
      <c r="B20" s="61">
        <v>10</v>
      </c>
      <c r="C20" s="108" t="str">
        <f t="shared" ca="1" si="3"/>
        <v>誤解・くいちがい</v>
      </c>
      <c r="D20" s="110" t="str">
        <f t="shared" ca="1" si="3"/>
        <v>　ＡさんがＢさんの牛乳を配り忘れたとき、Ｂさんが「わざと配らなかった」と言ってもめている。</v>
      </c>
      <c r="E20" s="59"/>
      <c r="F20" s="59"/>
      <c r="G20" s="59"/>
      <c r="H20" s="59"/>
      <c r="I20" s="59"/>
      <c r="J20" s="59"/>
      <c r="K20" s="59"/>
      <c r="L20" s="59"/>
      <c r="M20" s="59"/>
      <c r="N20" s="59"/>
      <c r="O20" s="59"/>
      <c r="P20" s="60"/>
      <c r="Q20" s="59"/>
      <c r="R20">
        <v>15</v>
      </c>
      <c r="S20">
        <f t="shared" ca="1" si="4"/>
        <v>10</v>
      </c>
      <c r="T20" s="245" t="str">
        <f t="shared" ca="1" si="4"/>
        <v/>
      </c>
      <c r="U20" s="245" t="str">
        <f t="shared" ca="1" si="1"/>
        <v/>
      </c>
      <c r="V20" s="245" t="str">
        <f t="shared" ca="1" si="1"/>
        <v/>
      </c>
      <c r="W20" s="245" t="str">
        <f t="shared" ca="1" si="1"/>
        <v/>
      </c>
      <c r="X20" s="247">
        <f t="shared" ca="1" si="2"/>
        <v>0</v>
      </c>
      <c r="Y20" s="39" t="str">
        <f t="shared" ca="1" si="1"/>
        <v>誤解・くいちがい</v>
      </c>
      <c r="Z20" t="str">
        <f t="shared" ca="1" si="1"/>
        <v>　ＡさんがＢさんの牛乳を配り忘れたとき、Ｂさんが「わざと配らなかった」と言ってもめている。</v>
      </c>
    </row>
    <row r="21" spans="1:26" ht="33.75" customHeight="1">
      <c r="A21" s="57"/>
      <c r="B21" s="61">
        <v>11</v>
      </c>
      <c r="C21" s="108" t="str">
        <f t="shared" ca="1" si="3"/>
        <v>誤解・くいちがい</v>
      </c>
      <c r="D21" s="110" t="str">
        <f t="shared" ca="1" si="3"/>
        <v>　ドッジボールで、ボールが当たったか当たっていないかで、ＡさんとＢさんがもめている。</v>
      </c>
      <c r="E21" s="59"/>
      <c r="F21" s="59"/>
      <c r="G21" s="59"/>
      <c r="H21" s="59"/>
      <c r="I21" s="59"/>
      <c r="J21" s="59"/>
      <c r="K21" s="59"/>
      <c r="L21" s="59"/>
      <c r="M21" s="59"/>
      <c r="N21" s="59"/>
      <c r="O21" s="59"/>
      <c r="P21" s="60"/>
      <c r="Q21" s="59"/>
      <c r="R21">
        <v>16</v>
      </c>
      <c r="S21">
        <f t="shared" ca="1" si="4"/>
        <v>11</v>
      </c>
      <c r="T21" s="245" t="str">
        <f t="shared" ca="1" si="4"/>
        <v/>
      </c>
      <c r="U21" s="245" t="str">
        <f t="shared" ca="1" si="1"/>
        <v/>
      </c>
      <c r="V21" s="245" t="str">
        <f t="shared" ca="1" si="1"/>
        <v/>
      </c>
      <c r="W21" s="245" t="str">
        <f t="shared" ca="1" si="1"/>
        <v/>
      </c>
      <c r="X21" s="247">
        <f t="shared" ca="1" si="2"/>
        <v>0</v>
      </c>
      <c r="Y21" s="39" t="str">
        <f t="shared" ca="1" si="1"/>
        <v>誤解・くいちがい</v>
      </c>
      <c r="Z21" t="str">
        <f t="shared" ca="1" si="1"/>
        <v>　ドッジボールで、ボールが当たったか当たっていないかで、ＡさんとＢさんがもめている。</v>
      </c>
    </row>
    <row r="22" spans="1:26" ht="33.75" customHeight="1">
      <c r="A22" s="57"/>
      <c r="B22" s="61">
        <v>12</v>
      </c>
      <c r="C22" s="108" t="str">
        <f t="shared" ca="1" si="3"/>
        <v>誤解・くいちがい</v>
      </c>
      <c r="D22" s="110" t="str">
        <f t="shared" ca="1" si="3"/>
        <v>　ろう下を走ったか、走っていないかで、ＡさんとＢさんがもめている。</v>
      </c>
      <c r="E22" s="59"/>
      <c r="F22" s="59"/>
      <c r="G22" s="59"/>
      <c r="H22" s="59"/>
      <c r="I22" s="59"/>
      <c r="J22" s="59"/>
      <c r="K22" s="59"/>
      <c r="L22" s="59"/>
      <c r="M22" s="59"/>
      <c r="N22" s="59"/>
      <c r="O22" s="59"/>
      <c r="P22" s="60"/>
      <c r="Q22" s="59"/>
      <c r="R22">
        <v>17</v>
      </c>
      <c r="S22">
        <f t="shared" ca="1" si="4"/>
        <v>12</v>
      </c>
      <c r="T22" s="245" t="str">
        <f t="shared" ca="1" si="4"/>
        <v/>
      </c>
      <c r="U22" s="245" t="str">
        <f t="shared" ca="1" si="1"/>
        <v/>
      </c>
      <c r="V22" s="245" t="str">
        <f t="shared" ca="1" si="1"/>
        <v/>
      </c>
      <c r="W22" s="245" t="str">
        <f t="shared" ca="1" si="1"/>
        <v/>
      </c>
      <c r="X22" s="247">
        <f t="shared" ca="1" si="2"/>
        <v>0</v>
      </c>
      <c r="Y22" s="39" t="str">
        <f t="shared" ca="1" si="1"/>
        <v>誤解・くいちがい</v>
      </c>
      <c r="Z22" t="str">
        <f t="shared" ca="1" si="1"/>
        <v>　ろう下を走ったか、走っていないかで、ＡさんとＢさんがもめている。</v>
      </c>
    </row>
    <row r="23" spans="1:26" ht="33.75" customHeight="1">
      <c r="A23" s="57"/>
      <c r="B23" s="61">
        <v>13</v>
      </c>
      <c r="C23" s="108" t="str">
        <f t="shared" ca="1" si="3"/>
        <v>誤解・くいちがい</v>
      </c>
      <c r="D23" s="110" t="str">
        <f t="shared" ca="1" si="3"/>
        <v>　通りすがりに机にぶつかったとき、わざとぶつかったかわざとではなかったかで、ＡさんとＢさんがもめている。</v>
      </c>
      <c r="E23" s="59"/>
      <c r="F23" s="59"/>
      <c r="G23" s="59"/>
      <c r="H23" s="59"/>
      <c r="I23" s="59"/>
      <c r="J23" s="59"/>
      <c r="K23" s="59"/>
      <c r="L23" s="59"/>
      <c r="M23" s="59"/>
      <c r="N23" s="59"/>
      <c r="O23" s="59"/>
      <c r="P23" s="60"/>
      <c r="Q23" s="59"/>
      <c r="R23">
        <v>18</v>
      </c>
      <c r="S23">
        <f t="shared" ca="1" si="4"/>
        <v>13</v>
      </c>
      <c r="T23" s="245" t="str">
        <f t="shared" ca="1" si="4"/>
        <v/>
      </c>
      <c r="U23" s="245" t="str">
        <f t="shared" ca="1" si="1"/>
        <v/>
      </c>
      <c r="V23" s="245" t="str">
        <f t="shared" ca="1" si="1"/>
        <v/>
      </c>
      <c r="W23" s="245" t="str">
        <f t="shared" ca="1" si="1"/>
        <v/>
      </c>
      <c r="X23" s="247">
        <f t="shared" ca="1" si="2"/>
        <v>0</v>
      </c>
      <c r="Y23" s="39" t="str">
        <f t="shared" ca="1" si="1"/>
        <v>誤解・くいちがい</v>
      </c>
      <c r="Z23" t="str">
        <f t="shared" ca="1" si="1"/>
        <v>　通りすがりに机にぶつかったとき、わざとぶつかったかわざとではなかったかで、ＡさんとＢさんがもめている。</v>
      </c>
    </row>
    <row r="24" spans="1:26" ht="33.75" customHeight="1">
      <c r="A24" s="57"/>
      <c r="B24" s="61">
        <v>14</v>
      </c>
      <c r="C24" s="108" t="str">
        <f t="shared" ca="1" si="3"/>
        <v>誤解・くいちがい</v>
      </c>
      <c r="D24" s="110" t="str">
        <f t="shared" ca="1" si="3"/>
        <v>　悪口を言ったか、言っていないかで、ＡさんとＢさんがもめている。</v>
      </c>
      <c r="E24" s="59"/>
      <c r="F24" s="59"/>
      <c r="G24" s="59"/>
      <c r="H24" s="59"/>
      <c r="I24" s="59"/>
      <c r="J24" s="59"/>
      <c r="K24" s="59"/>
      <c r="L24" s="59"/>
      <c r="M24" s="59"/>
      <c r="N24" s="59"/>
      <c r="O24" s="59"/>
      <c r="P24" s="60"/>
      <c r="Q24" s="59"/>
      <c r="R24">
        <v>19</v>
      </c>
      <c r="S24">
        <f t="shared" ca="1" si="4"/>
        <v>14</v>
      </c>
      <c r="T24" s="245" t="str">
        <f t="shared" ca="1" si="4"/>
        <v/>
      </c>
      <c r="U24" s="245" t="str">
        <f t="shared" ca="1" si="1"/>
        <v/>
      </c>
      <c r="V24" s="245" t="str">
        <f t="shared" ca="1" si="1"/>
        <v/>
      </c>
      <c r="W24" s="245" t="str">
        <f t="shared" ca="1" si="1"/>
        <v/>
      </c>
      <c r="X24" s="247">
        <f t="shared" ca="1" si="2"/>
        <v>0</v>
      </c>
      <c r="Y24" s="39" t="str">
        <f t="shared" ca="1" si="1"/>
        <v>誤解・くいちがい</v>
      </c>
      <c r="Z24" t="str">
        <f t="shared" ca="1" si="1"/>
        <v>　悪口を言ったか、言っていないかで、ＡさんとＢさんがもめている。</v>
      </c>
    </row>
    <row r="25" spans="1:26" ht="33.75" customHeight="1">
      <c r="A25" s="57"/>
      <c r="B25" s="61">
        <v>15</v>
      </c>
      <c r="C25" s="108" t="str">
        <f t="shared" ca="1" si="3"/>
        <v>誤解・くいちがい</v>
      </c>
      <c r="D25" s="110" t="str">
        <f t="shared" ca="1" si="3"/>
        <v>　サッカーやドッジボールで、ボールが線から出たか出ていないかで、ＡさんとＢさんがもめている。</v>
      </c>
      <c r="E25" s="59"/>
      <c r="F25" s="59"/>
      <c r="G25" s="59"/>
      <c r="H25" s="59"/>
      <c r="I25" s="59"/>
      <c r="J25" s="59"/>
      <c r="K25" s="59"/>
      <c r="L25" s="59"/>
      <c r="M25" s="59"/>
      <c r="N25" s="59"/>
      <c r="O25" s="59"/>
      <c r="P25" s="60"/>
      <c r="Q25" s="59"/>
      <c r="R25">
        <v>20</v>
      </c>
      <c r="S25">
        <f t="shared" ca="1" si="4"/>
        <v>15</v>
      </c>
      <c r="T25" s="245" t="str">
        <f t="shared" ca="1" si="4"/>
        <v/>
      </c>
      <c r="U25" s="245" t="str">
        <f t="shared" ca="1" si="1"/>
        <v/>
      </c>
      <c r="V25" s="245" t="str">
        <f t="shared" ca="1" si="1"/>
        <v/>
      </c>
      <c r="W25" s="245" t="str">
        <f t="shared" ca="1" si="1"/>
        <v/>
      </c>
      <c r="X25" s="247">
        <f t="shared" ca="1" si="2"/>
        <v>0</v>
      </c>
      <c r="Y25" s="39" t="str">
        <f t="shared" ca="1" si="1"/>
        <v>誤解・くいちがい</v>
      </c>
      <c r="Z25" t="str">
        <f t="shared" ca="1" si="1"/>
        <v>　サッカーやドッジボールで、ボールが線から出たか出ていないかで、ＡさんとＢさんがもめている。</v>
      </c>
    </row>
    <row r="26" spans="1:26" ht="33.75" customHeight="1">
      <c r="A26" s="57"/>
      <c r="B26" s="61">
        <v>16</v>
      </c>
      <c r="C26" s="108" t="str">
        <f t="shared" ca="1" si="3"/>
        <v>誤解・くいちがい</v>
      </c>
      <c r="D26" s="110" t="str">
        <f t="shared" ca="1" si="3"/>
        <v>　最初は、２人でふざけて遊んでいたがいつの間にか本気になって、ＡさんとＢさんがもめている。</v>
      </c>
      <c r="E26" s="59"/>
      <c r="F26" s="59"/>
      <c r="G26" s="59"/>
      <c r="H26" s="59"/>
      <c r="I26" s="59"/>
      <c r="J26" s="59"/>
      <c r="K26" s="59"/>
      <c r="L26" s="59"/>
      <c r="M26" s="59"/>
      <c r="N26" s="59"/>
      <c r="O26" s="59"/>
      <c r="P26" s="60"/>
      <c r="Q26" s="59"/>
      <c r="R26">
        <v>21</v>
      </c>
      <c r="S26">
        <f t="shared" ca="1" si="4"/>
        <v>16</v>
      </c>
      <c r="T26" s="245" t="str">
        <f t="shared" ca="1" si="4"/>
        <v/>
      </c>
      <c r="U26" s="245" t="str">
        <f t="shared" ca="1" si="1"/>
        <v/>
      </c>
      <c r="V26" s="245" t="str">
        <f t="shared" ca="1" si="1"/>
        <v/>
      </c>
      <c r="W26" s="245" t="str">
        <f t="shared" ca="1" si="1"/>
        <v/>
      </c>
      <c r="X26" s="247">
        <f t="shared" ca="1" si="2"/>
        <v>0</v>
      </c>
      <c r="Y26" s="39" t="str">
        <f t="shared" ca="1" si="1"/>
        <v>誤解・くいちがい</v>
      </c>
      <c r="Z26" t="str">
        <f t="shared" ca="1" si="1"/>
        <v>　最初は、２人でふざけて遊んでいたがいつの間にか本気になって、ＡさんとＢさんがもめている。</v>
      </c>
    </row>
    <row r="27" spans="1:26" ht="33.75" customHeight="1">
      <c r="A27" s="57"/>
      <c r="B27" s="61">
        <v>17</v>
      </c>
      <c r="C27" s="108" t="str">
        <f t="shared" ca="1" si="3"/>
        <v>ルールやマナー</v>
      </c>
      <c r="D27" s="110" t="str">
        <f t="shared" ca="1" si="3"/>
        <v>　遊んでいるとき、順番を守らないＡさんにＢさんが注意をしてもめている。</v>
      </c>
      <c r="E27" s="59"/>
      <c r="F27" s="59"/>
      <c r="G27" s="59"/>
      <c r="H27" s="59"/>
      <c r="I27" s="59"/>
      <c r="J27" s="59"/>
      <c r="K27" s="59"/>
      <c r="L27" s="59"/>
      <c r="M27" s="59"/>
      <c r="N27" s="59"/>
      <c r="O27" s="59"/>
      <c r="P27" s="60"/>
      <c r="Q27" s="59"/>
      <c r="R27">
        <v>22</v>
      </c>
      <c r="S27">
        <f t="shared" ca="1" si="4"/>
        <v>17</v>
      </c>
      <c r="T27" s="245" t="str">
        <f t="shared" ca="1" si="4"/>
        <v/>
      </c>
      <c r="U27" s="245" t="str">
        <f t="shared" ca="1" si="4"/>
        <v/>
      </c>
      <c r="V27" s="245" t="str">
        <f t="shared" ca="1" si="4"/>
        <v/>
      </c>
      <c r="W27" s="245" t="str">
        <f t="shared" ca="1" si="4"/>
        <v/>
      </c>
      <c r="X27" s="247">
        <f t="shared" ca="1" si="2"/>
        <v>0</v>
      </c>
      <c r="Y27" s="39" t="str">
        <f t="shared" ca="1" si="4"/>
        <v>ルールやマナー</v>
      </c>
      <c r="Z27" t="str">
        <f t="shared" ca="1" si="4"/>
        <v>　遊んでいるとき、順番を守らないＡさんにＢさんが注意をしてもめている。</v>
      </c>
    </row>
    <row r="28" spans="1:26" ht="33.75" customHeight="1">
      <c r="A28" s="57"/>
      <c r="B28" s="61">
        <v>18</v>
      </c>
      <c r="C28" s="108" t="str">
        <f t="shared" ca="1" si="3"/>
        <v>ルールやマナー</v>
      </c>
      <c r="D28" s="110" t="str">
        <f t="shared" ca="1" si="3"/>
        <v>　掃除をしないＡさんに、Ｂさんが注意をしてもめている。</v>
      </c>
      <c r="E28" s="59"/>
      <c r="F28" s="59"/>
      <c r="G28" s="59"/>
      <c r="H28" s="59"/>
      <c r="I28" s="59"/>
      <c r="J28" s="59"/>
      <c r="K28" s="59"/>
      <c r="L28" s="59"/>
      <c r="M28" s="59"/>
      <c r="N28" s="59"/>
      <c r="O28" s="59"/>
      <c r="P28" s="60"/>
      <c r="R28">
        <v>23</v>
      </c>
      <c r="S28">
        <f t="shared" ca="1" si="4"/>
        <v>18</v>
      </c>
      <c r="T28" s="245" t="str">
        <f t="shared" ca="1" si="4"/>
        <v/>
      </c>
      <c r="U28" s="245" t="str">
        <f t="shared" ca="1" si="4"/>
        <v/>
      </c>
      <c r="V28" s="245" t="str">
        <f t="shared" ca="1" si="4"/>
        <v/>
      </c>
      <c r="W28" s="245" t="str">
        <f t="shared" ca="1" si="4"/>
        <v/>
      </c>
      <c r="X28" s="247">
        <f t="shared" ca="1" si="2"/>
        <v>0</v>
      </c>
      <c r="Y28" s="39" t="str">
        <f t="shared" ca="1" si="4"/>
        <v>ルールやマナー</v>
      </c>
      <c r="Z28" t="str">
        <f t="shared" ca="1" si="4"/>
        <v>　掃除をしないＡさんに、Ｂさんが注意をしてもめている。</v>
      </c>
    </row>
    <row r="29" spans="1:26" ht="33.75" customHeight="1">
      <c r="A29" s="57"/>
      <c r="B29" s="61">
        <v>19</v>
      </c>
      <c r="C29" s="108" t="str">
        <f t="shared" ca="1" si="3"/>
        <v>ルールやマナー</v>
      </c>
      <c r="D29" s="110" t="str">
        <f t="shared" ca="1" si="3"/>
        <v>　みんなで遊ぶと決めた日に、いっしょに遊ばないＡさんにＢさんが注意をしてもめている。</v>
      </c>
      <c r="E29" s="59"/>
      <c r="F29" s="59"/>
      <c r="G29" s="59"/>
      <c r="H29" s="59"/>
      <c r="I29" s="59"/>
      <c r="J29" s="59"/>
      <c r="K29" s="59"/>
      <c r="L29" s="59"/>
      <c r="M29" s="59"/>
      <c r="N29" s="59"/>
      <c r="O29" s="59"/>
      <c r="P29" s="60"/>
      <c r="Q29" s="59"/>
      <c r="R29">
        <v>24</v>
      </c>
      <c r="S29">
        <f t="shared" ca="1" si="4"/>
        <v>19</v>
      </c>
      <c r="T29" s="245" t="str">
        <f t="shared" ca="1" si="4"/>
        <v/>
      </c>
      <c r="U29" s="245" t="str">
        <f t="shared" ca="1" si="4"/>
        <v/>
      </c>
      <c r="V29" s="245" t="str">
        <f t="shared" ca="1" si="4"/>
        <v/>
      </c>
      <c r="W29" s="245" t="str">
        <f t="shared" ca="1" si="4"/>
        <v/>
      </c>
      <c r="X29" s="247">
        <f t="shared" ca="1" si="2"/>
        <v>0</v>
      </c>
      <c r="Y29" s="39" t="str">
        <f t="shared" ca="1" si="4"/>
        <v>ルールやマナー</v>
      </c>
      <c r="Z29" t="str">
        <f t="shared" ca="1" si="4"/>
        <v>　みんなで遊ぶと決めた日に、いっしょに遊ばないＡさんにＢさんが注意をしてもめている。</v>
      </c>
    </row>
    <row r="30" spans="1:26" ht="33.75" customHeight="1">
      <c r="A30" s="57"/>
      <c r="B30" s="61">
        <v>20</v>
      </c>
      <c r="C30" s="108" t="str">
        <f t="shared" ca="1" si="3"/>
        <v>ルールやマナー</v>
      </c>
      <c r="D30" s="110" t="str">
        <f t="shared" ca="1" si="3"/>
        <v>　授業が始まっても本を読むのをやめないＡさんに、Ｂさんが注意をしてもめている。</v>
      </c>
      <c r="E30" s="59"/>
      <c r="F30" s="59"/>
      <c r="G30" s="59"/>
      <c r="H30" s="59"/>
      <c r="I30" s="59"/>
      <c r="J30" s="59"/>
      <c r="K30" s="59"/>
      <c r="L30" s="59"/>
      <c r="M30" s="59"/>
      <c r="N30" s="59"/>
      <c r="O30" s="59"/>
      <c r="P30" s="60"/>
      <c r="R30">
        <v>25</v>
      </c>
      <c r="S30">
        <f t="shared" ca="1" si="4"/>
        <v>20</v>
      </c>
      <c r="T30" s="245" t="str">
        <f t="shared" ca="1" si="4"/>
        <v/>
      </c>
      <c r="U30" s="245" t="str">
        <f t="shared" ca="1" si="4"/>
        <v/>
      </c>
      <c r="V30" s="245" t="str">
        <f t="shared" ca="1" si="4"/>
        <v/>
      </c>
      <c r="W30" s="245" t="str">
        <f t="shared" ca="1" si="4"/>
        <v/>
      </c>
      <c r="X30" s="247">
        <f t="shared" ca="1" si="2"/>
        <v>0</v>
      </c>
      <c r="Y30" s="39" t="str">
        <f t="shared" ca="1" si="4"/>
        <v>ルールやマナー</v>
      </c>
      <c r="Z30" t="str">
        <f t="shared" ca="1" si="4"/>
        <v>　授業が始まっても本を読むのをやめないＡさんに、Ｂさんが注意をしてもめている。</v>
      </c>
    </row>
    <row r="31" spans="1:26" ht="33.75" customHeight="1">
      <c r="A31" s="57"/>
      <c r="B31" s="61">
        <v>21</v>
      </c>
      <c r="C31" s="108" t="str">
        <f t="shared" ca="1" si="3"/>
        <v>ルールやマナー</v>
      </c>
      <c r="D31" s="110" t="str">
        <f t="shared" ca="1" si="3"/>
        <v>　ＡさんがＢさんに「一緒に遊ぼう」と言ったときに、断られてもめている。</v>
      </c>
      <c r="E31" s="59"/>
      <c r="F31" s="59"/>
      <c r="G31" s="59"/>
      <c r="H31" s="59"/>
      <c r="I31" s="59"/>
      <c r="J31" s="59"/>
      <c r="K31" s="59"/>
      <c r="L31" s="59"/>
      <c r="M31" s="59"/>
      <c r="N31" s="59"/>
      <c r="O31" s="59"/>
      <c r="P31" s="60"/>
      <c r="R31">
        <v>26</v>
      </c>
      <c r="S31">
        <f t="shared" ca="1" si="4"/>
        <v>21</v>
      </c>
      <c r="T31" s="245" t="str">
        <f t="shared" ca="1" si="4"/>
        <v/>
      </c>
      <c r="U31" s="245" t="str">
        <f t="shared" ca="1" si="4"/>
        <v/>
      </c>
      <c r="V31" s="245" t="str">
        <f t="shared" ca="1" si="4"/>
        <v/>
      </c>
      <c r="W31" s="245" t="str">
        <f t="shared" ca="1" si="4"/>
        <v/>
      </c>
      <c r="X31" s="247">
        <f t="shared" ca="1" si="2"/>
        <v>0</v>
      </c>
      <c r="Y31" s="39" t="str">
        <f t="shared" ca="1" si="4"/>
        <v>ルールやマナー</v>
      </c>
      <c r="Z31" t="str">
        <f t="shared" ca="1" si="4"/>
        <v>　ＡさんがＢさんに「一緒に遊ぼう」と言ったときに、断られてもめている。</v>
      </c>
    </row>
    <row r="32" spans="1:26" ht="33.75" customHeight="1">
      <c r="A32" s="57"/>
      <c r="B32" s="61">
        <v>22</v>
      </c>
      <c r="C32" s="108" t="str">
        <f t="shared" ca="1" si="3"/>
        <v>ルールやマナー</v>
      </c>
      <c r="D32" s="110" t="str">
        <f t="shared" ca="1" si="3"/>
        <v>　Ａさんが授業で２人組をつくるときに「一緒にしよう」と言ったら、Ｂさんに断られてもめている。</v>
      </c>
      <c r="E32" s="59"/>
      <c r="F32" s="59"/>
      <c r="G32" s="59"/>
      <c r="H32" s="59"/>
      <c r="I32" s="59"/>
      <c r="J32" s="59"/>
      <c r="K32" s="59"/>
      <c r="L32" s="59"/>
      <c r="M32" s="59"/>
      <c r="N32" s="59"/>
      <c r="O32" s="59"/>
      <c r="P32" s="60"/>
      <c r="R32">
        <v>27</v>
      </c>
      <c r="S32">
        <f t="shared" ca="1" si="4"/>
        <v>22</v>
      </c>
      <c r="T32" s="245" t="str">
        <f t="shared" ca="1" si="4"/>
        <v/>
      </c>
      <c r="U32" s="245" t="str">
        <f t="shared" ca="1" si="4"/>
        <v/>
      </c>
      <c r="V32" s="245" t="str">
        <f t="shared" ca="1" si="4"/>
        <v/>
      </c>
      <c r="W32" s="245" t="str">
        <f t="shared" ca="1" si="4"/>
        <v/>
      </c>
      <c r="X32" s="247">
        <f t="shared" ca="1" si="2"/>
        <v>0</v>
      </c>
      <c r="Y32" s="39" t="str">
        <f t="shared" ca="1" si="4"/>
        <v>ルールやマナー</v>
      </c>
      <c r="Z32" t="str">
        <f t="shared" ca="1" si="4"/>
        <v>　Ａさんが授業で２人組をつくるときに「一緒にしよう」と言ったら、Ｂさんに断られてもめている。</v>
      </c>
    </row>
    <row r="33" spans="1:26" ht="33.75" customHeight="1">
      <c r="A33" s="57"/>
      <c r="B33" s="61">
        <v>23</v>
      </c>
      <c r="C33" s="108" t="str">
        <f t="shared" ca="1" si="3"/>
        <v>ルールやマナー</v>
      </c>
      <c r="D33" s="110" t="str">
        <f t="shared" ca="1" si="3"/>
        <v>　ＡさんがＢさんと「一緒に行こう」と約束していたが、他の友だちと行っていることが分かりもめている。</v>
      </c>
      <c r="E33" s="59"/>
      <c r="F33" s="59"/>
      <c r="G33" s="59"/>
      <c r="H33" s="59"/>
      <c r="I33" s="59"/>
      <c r="J33" s="59"/>
      <c r="K33" s="59"/>
      <c r="L33" s="59"/>
      <c r="M33" s="59"/>
      <c r="N33" s="59"/>
      <c r="O33" s="59"/>
      <c r="P33" s="60"/>
      <c r="R33">
        <v>28</v>
      </c>
      <c r="S33">
        <f t="shared" ca="1" si="4"/>
        <v>23</v>
      </c>
      <c r="T33" s="245" t="str">
        <f t="shared" ca="1" si="4"/>
        <v/>
      </c>
      <c r="U33" s="245" t="str">
        <f t="shared" ca="1" si="4"/>
        <v/>
      </c>
      <c r="V33" s="245" t="str">
        <f t="shared" ca="1" si="4"/>
        <v/>
      </c>
      <c r="W33" s="245" t="str">
        <f t="shared" ca="1" si="4"/>
        <v/>
      </c>
      <c r="X33" s="247">
        <f t="shared" ca="1" si="2"/>
        <v>0</v>
      </c>
      <c r="Y33" s="39" t="str">
        <f t="shared" ca="1" si="4"/>
        <v>ルールやマナー</v>
      </c>
      <c r="Z33" t="str">
        <f t="shared" ca="1" si="4"/>
        <v>　ＡさんがＢさんと「一緒に行こう」と約束していたが、他の友だちと行っていることが分かりもめている。</v>
      </c>
    </row>
    <row r="34" spans="1:26" ht="33.75" customHeight="1">
      <c r="A34" s="57"/>
      <c r="B34" s="61">
        <v>24</v>
      </c>
      <c r="C34" s="108" t="str">
        <f t="shared" ca="1" si="3"/>
        <v>ルールやマナー</v>
      </c>
      <c r="D34" s="110" t="str">
        <f t="shared" ca="1" si="3"/>
        <v>　Ａさんがふざけて、Ｂさんが嫌がるあだ名で呼んでもめている。</v>
      </c>
      <c r="E34" s="59"/>
      <c r="F34" s="59"/>
      <c r="G34" s="59"/>
      <c r="H34" s="59"/>
      <c r="I34" s="59"/>
      <c r="J34" s="59"/>
      <c r="K34" s="59"/>
      <c r="L34" s="59"/>
      <c r="M34" s="59"/>
      <c r="N34" s="59"/>
      <c r="O34" s="59"/>
      <c r="P34" s="60"/>
      <c r="R34">
        <v>29</v>
      </c>
      <c r="S34">
        <f t="shared" ca="1" si="4"/>
        <v>24</v>
      </c>
      <c r="T34" s="245" t="str">
        <f t="shared" ca="1" si="4"/>
        <v/>
      </c>
      <c r="U34" s="245" t="str">
        <f t="shared" ca="1" si="4"/>
        <v/>
      </c>
      <c r="V34" s="245" t="str">
        <f t="shared" ca="1" si="4"/>
        <v/>
      </c>
      <c r="W34" s="245" t="str">
        <f t="shared" ca="1" si="4"/>
        <v/>
      </c>
      <c r="X34" s="247">
        <f t="shared" ca="1" si="2"/>
        <v>0</v>
      </c>
      <c r="Y34" s="39" t="str">
        <f t="shared" ca="1" si="4"/>
        <v>ルールやマナー</v>
      </c>
      <c r="Z34" t="str">
        <f t="shared" ca="1" si="4"/>
        <v>　Ａさんがふざけて、Ｂさんが嫌がるあだ名で呼んでもめている。</v>
      </c>
    </row>
    <row r="35" spans="1:26" ht="33.75" customHeight="1">
      <c r="A35" s="57"/>
      <c r="B35" s="61">
        <v>25</v>
      </c>
      <c r="C35" s="108" t="str">
        <f t="shared" ca="1" si="3"/>
        <v>ルールやマナー</v>
      </c>
      <c r="D35" s="110" t="str">
        <f t="shared" ca="1" si="3"/>
        <v>　Ａさんが、Ｂさんの好きな人を友だちにばらしたことでもめている。</v>
      </c>
      <c r="E35" s="59"/>
      <c r="F35" s="59"/>
      <c r="G35" s="59"/>
      <c r="H35" s="59"/>
      <c r="I35" s="59"/>
      <c r="J35" s="59"/>
      <c r="K35" s="59"/>
      <c r="L35" s="59"/>
      <c r="M35" s="59"/>
      <c r="N35" s="59"/>
      <c r="O35" s="59"/>
      <c r="P35" s="60"/>
      <c r="R35">
        <v>30</v>
      </c>
      <c r="S35">
        <f t="shared" ca="1" si="4"/>
        <v>25</v>
      </c>
      <c r="T35" s="245" t="str">
        <f t="shared" ca="1" si="4"/>
        <v/>
      </c>
      <c r="U35" s="245" t="str">
        <f t="shared" ca="1" si="4"/>
        <v/>
      </c>
      <c r="V35" s="245" t="str">
        <f t="shared" ca="1" si="4"/>
        <v/>
      </c>
      <c r="W35" s="245" t="str">
        <f t="shared" ca="1" si="4"/>
        <v/>
      </c>
      <c r="X35" s="247">
        <f t="shared" ca="1" si="2"/>
        <v>0</v>
      </c>
      <c r="Y35" s="39" t="str">
        <f t="shared" ca="1" si="4"/>
        <v>ルールやマナー</v>
      </c>
      <c r="Z35" t="str">
        <f t="shared" ca="1" si="4"/>
        <v>　Ａさんが、Ｂさんの好きな人を友だちにばらしたことでもめている。</v>
      </c>
    </row>
    <row r="36" spans="1:26" ht="33.75" customHeight="1">
      <c r="A36" s="57"/>
      <c r="B36" s="61">
        <v>26</v>
      </c>
      <c r="C36" s="108" t="str">
        <f t="shared" ca="1" si="3"/>
        <v>言い方</v>
      </c>
      <c r="D36" s="110" t="str">
        <f t="shared" ca="1" si="3"/>
        <v>　Ａさんが「トランプをしたい」と言ったら、Ｂさんが「いや」と言ってもめている。</v>
      </c>
      <c r="E36" s="59"/>
      <c r="F36" s="59"/>
      <c r="G36" s="59"/>
      <c r="H36" s="59"/>
      <c r="I36" s="59"/>
      <c r="J36" s="59"/>
      <c r="K36" s="59"/>
      <c r="L36" s="59"/>
      <c r="M36" s="59"/>
      <c r="N36" s="59"/>
      <c r="O36" s="59"/>
      <c r="P36" s="60"/>
      <c r="R36">
        <v>31</v>
      </c>
      <c r="S36">
        <f t="shared" ca="1" si="4"/>
        <v>26</v>
      </c>
      <c r="T36" s="245" t="str">
        <f t="shared" ca="1" si="4"/>
        <v/>
      </c>
      <c r="U36" s="245" t="str">
        <f t="shared" ca="1" si="4"/>
        <v/>
      </c>
      <c r="V36" s="245" t="str">
        <f t="shared" ca="1" si="4"/>
        <v/>
      </c>
      <c r="W36" s="245" t="str">
        <f t="shared" ca="1" si="4"/>
        <v/>
      </c>
      <c r="X36" s="247">
        <f t="shared" ca="1" si="2"/>
        <v>0</v>
      </c>
      <c r="Y36" s="39" t="str">
        <f t="shared" ca="1" si="4"/>
        <v>言い方</v>
      </c>
      <c r="Z36" t="str">
        <f t="shared" ca="1" si="4"/>
        <v>　Ａさんが「トランプをしたい」と言ったら、Ｂさんが「いや」と言ってもめている。</v>
      </c>
    </row>
    <row r="37" spans="1:26" ht="33.75" customHeight="1">
      <c r="A37" s="57"/>
      <c r="B37" s="61">
        <v>27</v>
      </c>
      <c r="C37" s="108" t="str">
        <f t="shared" ca="1" si="3"/>
        <v>言い方</v>
      </c>
      <c r="D37" s="110" t="str">
        <f t="shared" ca="1" si="3"/>
        <v>　話し合いで、Ａさんが強い言い方をしたことで、Ｂさんが腹を立ててもめている。　</v>
      </c>
      <c r="E37" s="59"/>
      <c r="F37" s="59"/>
      <c r="G37" s="59"/>
      <c r="H37" s="59"/>
      <c r="I37" s="59"/>
      <c r="J37" s="59"/>
      <c r="K37" s="59"/>
      <c r="L37" s="59"/>
      <c r="M37" s="59"/>
      <c r="N37" s="59"/>
      <c r="O37" s="59"/>
      <c r="P37" s="60"/>
      <c r="R37">
        <v>32</v>
      </c>
      <c r="S37">
        <f t="shared" ca="1" si="4"/>
        <v>27</v>
      </c>
      <c r="T37" s="245" t="str">
        <f t="shared" ca="1" si="4"/>
        <v/>
      </c>
      <c r="U37" s="245" t="str">
        <f t="shared" ca="1" si="4"/>
        <v/>
      </c>
      <c r="V37" s="245" t="str">
        <f t="shared" ca="1" si="4"/>
        <v/>
      </c>
      <c r="W37" s="245" t="str">
        <f t="shared" ca="1" si="4"/>
        <v/>
      </c>
      <c r="X37" s="247">
        <f t="shared" ca="1" si="2"/>
        <v>0</v>
      </c>
      <c r="Y37" s="39" t="str">
        <f t="shared" ca="1" si="4"/>
        <v>言い方</v>
      </c>
      <c r="Z37" t="str">
        <f t="shared" ca="1" si="4"/>
        <v>　話し合いで、Ａさんが強い言い方をしたことで、Ｂさんが腹を立ててもめている。　</v>
      </c>
    </row>
    <row r="38" spans="1:26" ht="33.75" customHeight="1">
      <c r="A38" s="57"/>
      <c r="B38" s="61">
        <v>28</v>
      </c>
      <c r="C38" s="108" t="str">
        <f t="shared" ca="1" si="3"/>
        <v>言い方</v>
      </c>
      <c r="D38" s="110" t="str">
        <f t="shared" ca="1" si="3"/>
        <v>　Ａさんが投げたボールをＢさんが取り損ねて、「ちゃんと取れ」「ちゃんと投げろ」と言い合ってもめている。</v>
      </c>
      <c r="E38" s="59"/>
      <c r="F38" s="59"/>
      <c r="G38" s="59"/>
      <c r="H38" s="59"/>
      <c r="I38" s="59"/>
      <c r="J38" s="59"/>
      <c r="K38" s="59"/>
      <c r="L38" s="59"/>
      <c r="M38" s="59"/>
      <c r="N38" s="59"/>
      <c r="O38" s="59"/>
      <c r="P38" s="60"/>
      <c r="R38">
        <v>33</v>
      </c>
      <c r="S38">
        <f t="shared" ca="1" si="4"/>
        <v>28</v>
      </c>
      <c r="T38" s="245" t="str">
        <f t="shared" ca="1" si="4"/>
        <v/>
      </c>
      <c r="U38" s="245" t="str">
        <f t="shared" ca="1" si="4"/>
        <v/>
      </c>
      <c r="V38" s="245" t="str">
        <f t="shared" ca="1" si="4"/>
        <v/>
      </c>
      <c r="W38" s="245" t="str">
        <f t="shared" ca="1" si="4"/>
        <v/>
      </c>
      <c r="X38" s="247">
        <f t="shared" ca="1" si="2"/>
        <v>0</v>
      </c>
      <c r="Y38" s="39" t="str">
        <f t="shared" ca="1" si="4"/>
        <v>言い方</v>
      </c>
      <c r="Z38" t="str">
        <f t="shared" ca="1" si="4"/>
        <v>　Ａさんが投げたボールをＢさんが取り損ねて、「ちゃんと取れ」「ちゃんと投げろ」と言い合ってもめている。</v>
      </c>
    </row>
    <row r="39" spans="1:26" ht="33.75" customHeight="1">
      <c r="A39" s="57"/>
      <c r="B39" s="61">
        <v>29</v>
      </c>
      <c r="C39" s="108" t="str">
        <f t="shared" ca="1" si="3"/>
        <v>言い方</v>
      </c>
      <c r="D39" s="110" t="str">
        <f t="shared" ca="1" si="3"/>
        <v>　物を運んでいるとき、ＡさんがＢさんから「ちゃんと持ってよ！」と強く言われて、もめている。</v>
      </c>
      <c r="E39" s="59"/>
      <c r="F39" s="59"/>
      <c r="G39" s="59"/>
      <c r="H39" s="59"/>
      <c r="I39" s="59"/>
      <c r="J39" s="59"/>
      <c r="K39" s="59"/>
      <c r="L39" s="59"/>
      <c r="M39" s="59"/>
      <c r="N39" s="59"/>
      <c r="O39" s="59"/>
      <c r="P39" s="60"/>
      <c r="R39">
        <v>34</v>
      </c>
      <c r="S39">
        <f t="shared" ca="1" si="4"/>
        <v>29</v>
      </c>
      <c r="T39" s="245" t="str">
        <f t="shared" ca="1" si="4"/>
        <v/>
      </c>
      <c r="U39" s="245" t="str">
        <f t="shared" ca="1" si="4"/>
        <v/>
      </c>
      <c r="V39" s="245" t="str">
        <f t="shared" ca="1" si="4"/>
        <v/>
      </c>
      <c r="W39" s="245" t="str">
        <f t="shared" ca="1" si="4"/>
        <v/>
      </c>
      <c r="X39" s="247">
        <f t="shared" ca="1" si="2"/>
        <v>0</v>
      </c>
      <c r="Y39" s="39" t="str">
        <f t="shared" ca="1" si="4"/>
        <v>言い方</v>
      </c>
      <c r="Z39" t="str">
        <f t="shared" ca="1" si="4"/>
        <v>　物を運んでいるとき、ＡさんがＢさんから「ちゃんと持ってよ！」と強く言われて、もめている。</v>
      </c>
    </row>
    <row r="40" spans="1:26" ht="33.75" customHeight="1">
      <c r="A40" s="57"/>
      <c r="B40" s="104">
        <v>30</v>
      </c>
      <c r="C40" s="109" t="str">
        <f t="shared" ca="1" si="3"/>
        <v>言い方</v>
      </c>
      <c r="D40" s="111" t="str">
        <f t="shared" ca="1" si="3"/>
        <v>　Ａさんが「Ｂさん、給食当番でしょ！早くして」と言ったことで、Ｂさんが腹を立ててもめている。</v>
      </c>
      <c r="E40" s="59"/>
      <c r="F40" s="59"/>
      <c r="G40" s="59"/>
      <c r="H40" s="59"/>
      <c r="I40" s="59"/>
      <c r="J40" s="59"/>
      <c r="K40" s="59"/>
      <c r="L40" s="59"/>
      <c r="M40" s="59"/>
      <c r="N40" s="59"/>
      <c r="O40" s="59"/>
      <c r="P40" s="60"/>
      <c r="R40">
        <v>35</v>
      </c>
      <c r="S40">
        <f t="shared" ca="1" si="4"/>
        <v>30</v>
      </c>
      <c r="T40" s="245" t="str">
        <f t="shared" ca="1" si="4"/>
        <v/>
      </c>
      <c r="U40" s="245" t="str">
        <f t="shared" ca="1" si="4"/>
        <v/>
      </c>
      <c r="V40" s="245" t="str">
        <f t="shared" ca="1" si="4"/>
        <v/>
      </c>
      <c r="W40" s="245" t="str">
        <f t="shared" ca="1" si="4"/>
        <v/>
      </c>
      <c r="X40" s="247">
        <f t="shared" ca="1" si="2"/>
        <v>0</v>
      </c>
      <c r="Y40" s="39" t="str">
        <f t="shared" ca="1" si="4"/>
        <v>言い方</v>
      </c>
      <c r="Z40" t="str">
        <f t="shared" ca="1" si="4"/>
        <v>　Ａさんが「Ｂさん、給食当番でしょ！早くして」と言ったことで、Ｂさんが腹を立ててもめている。</v>
      </c>
    </row>
    <row r="41" spans="1:26" ht="33.75" customHeight="1">
      <c r="A41" s="57"/>
      <c r="B41" s="61">
        <v>31</v>
      </c>
      <c r="C41" s="108" t="str">
        <f t="shared" ca="1" si="3"/>
        <v>言い方</v>
      </c>
      <c r="D41" s="110" t="str">
        <f t="shared" ca="1" si="3"/>
        <v>　Ａさんの帰りの用意が遅くて、Ｂさんから「早くして」と強く言われてもめている。</v>
      </c>
      <c r="E41" s="59"/>
      <c r="F41" s="59"/>
      <c r="G41" s="59"/>
      <c r="H41" s="59"/>
      <c r="I41" s="59"/>
      <c r="J41" s="59"/>
      <c r="K41" s="59"/>
      <c r="L41" s="59"/>
      <c r="M41" s="59"/>
      <c r="N41" s="59"/>
      <c r="O41" s="59"/>
      <c r="P41" s="60"/>
      <c r="R41">
        <v>36</v>
      </c>
      <c r="S41">
        <f t="shared" ca="1" si="4"/>
        <v>31</v>
      </c>
      <c r="T41" s="245" t="str">
        <f t="shared" ca="1" si="4"/>
        <v/>
      </c>
      <c r="U41" s="245" t="str">
        <f t="shared" ca="1" si="4"/>
        <v/>
      </c>
      <c r="V41" s="245" t="str">
        <f t="shared" ca="1" si="4"/>
        <v/>
      </c>
      <c r="W41" s="245" t="str">
        <f t="shared" ca="1" si="4"/>
        <v/>
      </c>
      <c r="X41" s="247">
        <f t="shared" ca="1" si="2"/>
        <v>0</v>
      </c>
      <c r="Y41" s="39" t="str">
        <f t="shared" ca="1" si="4"/>
        <v>言い方</v>
      </c>
      <c r="Z41" t="str">
        <f t="shared" ca="1" si="4"/>
        <v>　Ａさんの帰りの用意が遅くて、Ｂさんから「早くして」と強く言われてもめている。</v>
      </c>
    </row>
    <row r="42" spans="1:26" ht="33.75" customHeight="1" thickBot="1">
      <c r="A42" s="57"/>
      <c r="B42" s="61">
        <v>32</v>
      </c>
      <c r="C42" s="108" t="str">
        <f t="shared" ca="1" si="3"/>
        <v>言い方</v>
      </c>
      <c r="D42" s="110" t="str">
        <f t="shared" ca="1" si="3"/>
        <v>　サッカーのゴールキーパーをしているＡさんが点数を入れられ、Ｂさんから文句を言われてもめている。</v>
      </c>
      <c r="E42" s="59"/>
      <c r="F42" s="59"/>
      <c r="G42" s="59"/>
      <c r="H42" s="59"/>
      <c r="I42" s="59"/>
      <c r="J42" s="59"/>
      <c r="K42" s="59"/>
      <c r="L42" s="59"/>
      <c r="M42" s="59"/>
      <c r="N42" s="59"/>
      <c r="O42" s="59"/>
      <c r="P42" s="60"/>
      <c r="R42">
        <v>37</v>
      </c>
      <c r="S42">
        <f t="shared" ca="1" si="4"/>
        <v>32</v>
      </c>
      <c r="T42" s="245" t="str">
        <f t="shared" ca="1" si="4"/>
        <v/>
      </c>
      <c r="U42" s="245" t="str">
        <f t="shared" ca="1" si="4"/>
        <v/>
      </c>
      <c r="V42" s="245" t="str">
        <f t="shared" ca="1" si="4"/>
        <v/>
      </c>
      <c r="W42" s="245" t="str">
        <f t="shared" ca="1" si="4"/>
        <v/>
      </c>
      <c r="X42" s="248">
        <f t="shared" ca="1" si="2"/>
        <v>0</v>
      </c>
      <c r="Y42" s="39" t="str">
        <f t="shared" ca="1" si="4"/>
        <v>言い方</v>
      </c>
      <c r="Z42" t="str">
        <f t="shared" ca="1" si="4"/>
        <v>　サッカーのゴールキーパーをしているＡさんが点数を入れられ、Ｂさんから文句を言われてもめている。</v>
      </c>
    </row>
    <row r="43" spans="1:26" ht="23.25" customHeight="1" thickBot="1">
      <c r="A43" s="64"/>
      <c r="B43" s="257"/>
      <c r="C43" s="243"/>
      <c r="D43" s="257"/>
      <c r="E43" s="65"/>
      <c r="F43" s="65"/>
      <c r="G43" s="65"/>
      <c r="H43" s="65"/>
      <c r="I43" s="65"/>
      <c r="J43" s="65"/>
      <c r="K43" s="65"/>
      <c r="L43" s="65"/>
      <c r="M43" s="65"/>
      <c r="N43" s="65"/>
      <c r="O43" s="65"/>
      <c r="P43" s="66"/>
      <c r="R43">
        <v>38</v>
      </c>
      <c r="S43">
        <f t="shared" ca="1" si="4"/>
        <v>0</v>
      </c>
      <c r="T43" s="249">
        <f t="shared" ca="1" si="4"/>
        <v>0</v>
      </c>
      <c r="U43" s="249">
        <f t="shared" ca="1" si="4"/>
        <v>0</v>
      </c>
      <c r="V43" s="249">
        <f t="shared" ca="1" si="4"/>
        <v>0</v>
      </c>
      <c r="W43" s="249">
        <f t="shared" ca="1" si="4"/>
        <v>0</v>
      </c>
      <c r="X43" s="249">
        <f t="shared" ca="1" si="2"/>
        <v>0</v>
      </c>
      <c r="Y43" s="39">
        <f t="shared" ca="1" si="4"/>
        <v>0</v>
      </c>
      <c r="Z43">
        <f t="shared" ca="1" si="4"/>
        <v>0</v>
      </c>
    </row>
    <row r="44" spans="1:26" ht="13.5" customHeight="1">
      <c r="C44" s="62"/>
      <c r="R44">
        <v>39</v>
      </c>
      <c r="S44">
        <f t="shared" ref="S44:Z60" ca="1" si="5">IFERROR(INDIRECT($T$4&amp;S$6&amp;$R44),"")</f>
        <v>0</v>
      </c>
      <c r="T44" s="249">
        <f t="shared" ca="1" si="5"/>
        <v>0</v>
      </c>
      <c r="U44" s="249">
        <f t="shared" ca="1" si="5"/>
        <v>0</v>
      </c>
      <c r="V44" s="249">
        <f t="shared" ca="1" si="5"/>
        <v>0</v>
      </c>
      <c r="W44" s="249">
        <f t="shared" ca="1" si="5"/>
        <v>0</v>
      </c>
      <c r="X44" s="249">
        <f t="shared" ca="1" si="2"/>
        <v>0</v>
      </c>
      <c r="Y44" s="39">
        <f t="shared" ca="1" si="5"/>
        <v>0</v>
      </c>
      <c r="Z44">
        <f t="shared" ca="1" si="5"/>
        <v>0</v>
      </c>
    </row>
    <row r="45" spans="1:26">
      <c r="R45">
        <v>40</v>
      </c>
      <c r="S45">
        <f t="shared" ca="1" si="5"/>
        <v>0</v>
      </c>
      <c r="T45" s="249">
        <f t="shared" ca="1" si="5"/>
        <v>0</v>
      </c>
      <c r="U45" s="249">
        <f t="shared" ca="1" si="5"/>
        <v>0</v>
      </c>
      <c r="V45" s="249">
        <f t="shared" ca="1" si="5"/>
        <v>0</v>
      </c>
      <c r="W45" s="249">
        <f t="shared" ca="1" si="5"/>
        <v>0</v>
      </c>
      <c r="X45" s="249">
        <f t="shared" ca="1" si="2"/>
        <v>0</v>
      </c>
      <c r="Y45" s="39">
        <f t="shared" ca="1" si="5"/>
        <v>0</v>
      </c>
      <c r="Z45">
        <f t="shared" ca="1" si="5"/>
        <v>0</v>
      </c>
    </row>
    <row r="46" spans="1:26">
      <c r="R46">
        <v>41</v>
      </c>
      <c r="S46">
        <f t="shared" ca="1" si="5"/>
        <v>0</v>
      </c>
      <c r="T46" s="249">
        <f t="shared" ca="1" si="5"/>
        <v>0</v>
      </c>
      <c r="U46" s="249">
        <f t="shared" ca="1" si="5"/>
        <v>0</v>
      </c>
      <c r="V46" s="249">
        <f t="shared" ca="1" si="5"/>
        <v>0</v>
      </c>
      <c r="W46" s="249">
        <f t="shared" ca="1" si="5"/>
        <v>0</v>
      </c>
      <c r="X46" s="249">
        <f t="shared" ca="1" si="2"/>
        <v>0</v>
      </c>
      <c r="Y46" s="39">
        <f t="shared" ca="1" si="5"/>
        <v>0</v>
      </c>
      <c r="Z46">
        <f t="shared" ca="1" si="5"/>
        <v>0</v>
      </c>
    </row>
    <row r="47" spans="1:26">
      <c r="R47">
        <v>42</v>
      </c>
      <c r="S47">
        <f t="shared" ca="1" si="5"/>
        <v>0</v>
      </c>
      <c r="T47" s="249">
        <f t="shared" ca="1" si="5"/>
        <v>0</v>
      </c>
      <c r="U47" s="249">
        <f t="shared" ca="1" si="5"/>
        <v>0</v>
      </c>
      <c r="V47" s="249">
        <f t="shared" ca="1" si="5"/>
        <v>0</v>
      </c>
      <c r="W47" s="249">
        <f t="shared" ca="1" si="5"/>
        <v>0</v>
      </c>
      <c r="X47" s="249">
        <f t="shared" ca="1" si="2"/>
        <v>0</v>
      </c>
      <c r="Y47" s="39">
        <f t="shared" ca="1" si="5"/>
        <v>0</v>
      </c>
      <c r="Z47">
        <f t="shared" ca="1" si="5"/>
        <v>0</v>
      </c>
    </row>
    <row r="48" spans="1:26">
      <c r="R48">
        <v>43</v>
      </c>
      <c r="S48">
        <f t="shared" ca="1" si="5"/>
        <v>0</v>
      </c>
      <c r="T48" s="249">
        <f t="shared" ca="1" si="5"/>
        <v>0</v>
      </c>
      <c r="U48" s="249">
        <f t="shared" ca="1" si="5"/>
        <v>0</v>
      </c>
      <c r="V48" s="249">
        <f t="shared" ca="1" si="5"/>
        <v>0</v>
      </c>
      <c r="W48" s="249">
        <f t="shared" ca="1" si="5"/>
        <v>0</v>
      </c>
      <c r="X48" s="249">
        <f t="shared" ca="1" si="2"/>
        <v>0</v>
      </c>
      <c r="Y48" s="39">
        <f t="shared" ca="1" si="5"/>
        <v>0</v>
      </c>
      <c r="Z48">
        <f t="shared" ca="1" si="5"/>
        <v>0</v>
      </c>
    </row>
    <row r="49" spans="18:26">
      <c r="R49">
        <v>44</v>
      </c>
      <c r="S49">
        <f t="shared" ca="1" si="5"/>
        <v>0</v>
      </c>
      <c r="T49" s="249">
        <f t="shared" ca="1" si="5"/>
        <v>0</v>
      </c>
      <c r="U49" s="249">
        <f t="shared" ca="1" si="5"/>
        <v>0</v>
      </c>
      <c r="V49" s="249">
        <f t="shared" ca="1" si="5"/>
        <v>0</v>
      </c>
      <c r="W49" s="249">
        <f t="shared" ca="1" si="5"/>
        <v>0</v>
      </c>
      <c r="X49" s="249">
        <f t="shared" ca="1" si="2"/>
        <v>0</v>
      </c>
      <c r="Y49" s="39">
        <f t="shared" ca="1" si="5"/>
        <v>0</v>
      </c>
      <c r="Z49">
        <f t="shared" ca="1" si="5"/>
        <v>0</v>
      </c>
    </row>
    <row r="50" spans="18:26">
      <c r="R50">
        <v>45</v>
      </c>
      <c r="S50">
        <f t="shared" ca="1" si="5"/>
        <v>0</v>
      </c>
      <c r="T50" s="249">
        <f t="shared" ca="1" si="5"/>
        <v>0</v>
      </c>
      <c r="U50" s="249">
        <f t="shared" ca="1" si="5"/>
        <v>0</v>
      </c>
      <c r="V50" s="249">
        <f t="shared" ca="1" si="5"/>
        <v>0</v>
      </c>
      <c r="W50" s="249">
        <f t="shared" ca="1" si="5"/>
        <v>0</v>
      </c>
      <c r="X50" s="249">
        <f t="shared" ca="1" si="2"/>
        <v>0</v>
      </c>
      <c r="Y50" s="39">
        <f t="shared" ca="1" si="5"/>
        <v>0</v>
      </c>
      <c r="Z50">
        <f t="shared" ca="1" si="5"/>
        <v>0</v>
      </c>
    </row>
    <row r="51" spans="18:26">
      <c r="R51">
        <v>46</v>
      </c>
      <c r="S51">
        <f t="shared" ca="1" si="5"/>
        <v>0</v>
      </c>
      <c r="T51" s="249">
        <f t="shared" ca="1" si="5"/>
        <v>0</v>
      </c>
      <c r="U51" s="249">
        <f t="shared" ca="1" si="5"/>
        <v>0</v>
      </c>
      <c r="V51" s="249">
        <f t="shared" ca="1" si="5"/>
        <v>0</v>
      </c>
      <c r="W51" s="249">
        <f t="shared" ca="1" si="5"/>
        <v>0</v>
      </c>
      <c r="X51" s="249">
        <f t="shared" ca="1" si="2"/>
        <v>0</v>
      </c>
      <c r="Y51" s="39">
        <f t="shared" ca="1" si="5"/>
        <v>0</v>
      </c>
      <c r="Z51">
        <f t="shared" ca="1" si="5"/>
        <v>0</v>
      </c>
    </row>
    <row r="52" spans="18:26">
      <c r="R52">
        <v>47</v>
      </c>
      <c r="S52">
        <f t="shared" ca="1" si="5"/>
        <v>0</v>
      </c>
      <c r="T52" s="249">
        <f t="shared" ca="1" si="5"/>
        <v>0</v>
      </c>
      <c r="U52" s="249">
        <f t="shared" ca="1" si="5"/>
        <v>0</v>
      </c>
      <c r="V52" s="249">
        <f t="shared" ca="1" si="5"/>
        <v>0</v>
      </c>
      <c r="W52" s="249">
        <f t="shared" ca="1" si="5"/>
        <v>0</v>
      </c>
      <c r="X52" s="249">
        <f t="shared" ca="1" si="2"/>
        <v>0</v>
      </c>
      <c r="Y52" s="39">
        <f t="shared" ca="1" si="5"/>
        <v>0</v>
      </c>
      <c r="Z52">
        <f t="shared" ca="1" si="5"/>
        <v>0</v>
      </c>
    </row>
    <row r="53" spans="18:26">
      <c r="R53">
        <v>48</v>
      </c>
      <c r="S53">
        <f t="shared" ca="1" si="5"/>
        <v>0</v>
      </c>
      <c r="T53" s="249">
        <f t="shared" ca="1" si="5"/>
        <v>0</v>
      </c>
      <c r="U53" s="249">
        <f t="shared" ca="1" si="5"/>
        <v>0</v>
      </c>
      <c r="V53" s="249">
        <f t="shared" ca="1" si="5"/>
        <v>0</v>
      </c>
      <c r="W53" s="249">
        <f t="shared" ca="1" si="5"/>
        <v>0</v>
      </c>
      <c r="X53" s="249">
        <f t="shared" ca="1" si="2"/>
        <v>0</v>
      </c>
      <c r="Y53" s="39">
        <f t="shared" ca="1" si="5"/>
        <v>0</v>
      </c>
      <c r="Z53">
        <f t="shared" ca="1" si="5"/>
        <v>0</v>
      </c>
    </row>
    <row r="54" spans="18:26">
      <c r="R54">
        <v>49</v>
      </c>
      <c r="S54">
        <f t="shared" ca="1" si="5"/>
        <v>0</v>
      </c>
      <c r="T54" s="249">
        <f t="shared" ca="1" si="5"/>
        <v>0</v>
      </c>
      <c r="U54" s="249">
        <f t="shared" ca="1" si="5"/>
        <v>0</v>
      </c>
      <c r="V54" s="249">
        <f t="shared" ca="1" si="5"/>
        <v>0</v>
      </c>
      <c r="W54" s="249">
        <f t="shared" ca="1" si="5"/>
        <v>0</v>
      </c>
      <c r="X54" s="249">
        <f t="shared" ca="1" si="2"/>
        <v>0</v>
      </c>
      <c r="Y54" s="39">
        <f t="shared" ca="1" si="5"/>
        <v>0</v>
      </c>
      <c r="Z54">
        <f t="shared" ca="1" si="5"/>
        <v>0</v>
      </c>
    </row>
    <row r="55" spans="18:26">
      <c r="R55">
        <v>50</v>
      </c>
      <c r="S55">
        <f t="shared" ca="1" si="5"/>
        <v>0</v>
      </c>
      <c r="T55" s="249">
        <f t="shared" ca="1" si="5"/>
        <v>0</v>
      </c>
      <c r="U55" s="249">
        <f t="shared" ca="1" si="5"/>
        <v>0</v>
      </c>
      <c r="V55" s="249">
        <f t="shared" ca="1" si="5"/>
        <v>0</v>
      </c>
      <c r="W55" s="249">
        <f t="shared" ca="1" si="5"/>
        <v>0</v>
      </c>
      <c r="X55" s="249">
        <f t="shared" ca="1" si="2"/>
        <v>0</v>
      </c>
      <c r="Y55" s="39">
        <f t="shared" ca="1" si="5"/>
        <v>0</v>
      </c>
      <c r="Z55">
        <f t="shared" ca="1" si="5"/>
        <v>0</v>
      </c>
    </row>
    <row r="56" spans="18:26">
      <c r="R56">
        <v>51</v>
      </c>
      <c r="S56">
        <f t="shared" ca="1" si="5"/>
        <v>0</v>
      </c>
      <c r="T56" s="249">
        <f t="shared" ca="1" si="5"/>
        <v>0</v>
      </c>
      <c r="U56" s="249">
        <f t="shared" ca="1" si="5"/>
        <v>0</v>
      </c>
      <c r="V56" s="249">
        <f t="shared" ca="1" si="5"/>
        <v>0</v>
      </c>
      <c r="W56" s="249">
        <f t="shared" ca="1" si="5"/>
        <v>0</v>
      </c>
      <c r="X56" s="249">
        <f t="shared" ca="1" si="2"/>
        <v>0</v>
      </c>
      <c r="Y56" s="39">
        <f t="shared" ca="1" si="5"/>
        <v>0</v>
      </c>
      <c r="Z56">
        <f t="shared" ca="1" si="5"/>
        <v>0</v>
      </c>
    </row>
    <row r="57" spans="18:26">
      <c r="R57">
        <v>52</v>
      </c>
      <c r="S57">
        <f t="shared" ca="1" si="5"/>
        <v>0</v>
      </c>
      <c r="T57" s="249">
        <f t="shared" ca="1" si="5"/>
        <v>0</v>
      </c>
      <c r="U57" s="249">
        <f t="shared" ca="1" si="5"/>
        <v>0</v>
      </c>
      <c r="V57" s="249">
        <f t="shared" ca="1" si="5"/>
        <v>0</v>
      </c>
      <c r="W57" s="249">
        <f t="shared" ca="1" si="5"/>
        <v>0</v>
      </c>
      <c r="X57" s="249">
        <f t="shared" ca="1" si="2"/>
        <v>0</v>
      </c>
      <c r="Y57" s="39">
        <f t="shared" ca="1" si="5"/>
        <v>0</v>
      </c>
      <c r="Z57">
        <f t="shared" ca="1" si="5"/>
        <v>0</v>
      </c>
    </row>
    <row r="58" spans="18:26">
      <c r="R58">
        <v>53</v>
      </c>
      <c r="S58">
        <f t="shared" ca="1" si="5"/>
        <v>0</v>
      </c>
      <c r="T58" s="249">
        <f t="shared" ca="1" si="5"/>
        <v>0</v>
      </c>
      <c r="U58" s="249">
        <f t="shared" ca="1" si="5"/>
        <v>0</v>
      </c>
      <c r="V58" s="249">
        <f t="shared" ca="1" si="5"/>
        <v>0</v>
      </c>
      <c r="W58" s="249">
        <f t="shared" ca="1" si="5"/>
        <v>0</v>
      </c>
      <c r="X58" s="249">
        <f t="shared" ca="1" si="2"/>
        <v>0</v>
      </c>
      <c r="Y58" s="39">
        <f t="shared" ca="1" si="5"/>
        <v>0</v>
      </c>
      <c r="Z58">
        <f t="shared" ca="1" si="5"/>
        <v>0</v>
      </c>
    </row>
    <row r="59" spans="18:26">
      <c r="R59">
        <v>54</v>
      </c>
      <c r="S59">
        <f t="shared" ca="1" si="5"/>
        <v>0</v>
      </c>
      <c r="T59" s="249">
        <f t="shared" ca="1" si="5"/>
        <v>0</v>
      </c>
      <c r="U59" s="249">
        <f t="shared" ca="1" si="5"/>
        <v>0</v>
      </c>
      <c r="V59" s="249">
        <f t="shared" ca="1" si="5"/>
        <v>0</v>
      </c>
      <c r="W59" s="249">
        <f t="shared" ca="1" si="5"/>
        <v>0</v>
      </c>
      <c r="X59" s="249">
        <f t="shared" ca="1" si="2"/>
        <v>0</v>
      </c>
      <c r="Y59" s="39">
        <f t="shared" ca="1" si="5"/>
        <v>0</v>
      </c>
      <c r="Z59">
        <f t="shared" ca="1" si="5"/>
        <v>0</v>
      </c>
    </row>
    <row r="60" spans="18:26">
      <c r="R60">
        <v>55</v>
      </c>
      <c r="S60">
        <f t="shared" ca="1" si="5"/>
        <v>0</v>
      </c>
      <c r="T60" s="249">
        <f t="shared" ca="1" si="5"/>
        <v>0</v>
      </c>
      <c r="U60" s="249">
        <f t="shared" ca="1" si="5"/>
        <v>0</v>
      </c>
      <c r="V60" s="249">
        <f t="shared" ca="1" si="5"/>
        <v>0</v>
      </c>
      <c r="W60" s="249">
        <f t="shared" ca="1" si="5"/>
        <v>0</v>
      </c>
      <c r="X60" s="249">
        <f t="shared" ca="1" si="2"/>
        <v>0</v>
      </c>
      <c r="Y60" s="39">
        <f t="shared" ca="1" si="5"/>
        <v>0</v>
      </c>
      <c r="Z60">
        <f t="shared" ca="1" si="5"/>
        <v>0</v>
      </c>
    </row>
    <row r="61" spans="18:26">
      <c r="X61" s="270">
        <f ca="1">AVERAGE(X11:X42)</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43" max="11"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B38"/>
  <sheetViews>
    <sheetView zoomScale="90" zoomScaleNormal="90" zoomScaleSheetLayoutView="90" workbookViewId="0">
      <selection activeCell="L6" sqref="L6"/>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2.87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3" hidden="1" customWidth="1"/>
    <col min="87" max="88" width="0" hidden="1" customWidth="1"/>
    <col min="89" max="89" width="14.875" hidden="1" customWidth="1"/>
    <col min="90" max="90" width="36.125" style="148" hidden="1" customWidth="1"/>
    <col min="91" max="110" width="0" hidden="1" customWidth="1"/>
  </cols>
  <sheetData>
    <row r="1" spans="1:262" s="1" customFormat="1" ht="14.25" thickBot="1">
      <c r="A1" s="26"/>
      <c r="B1" s="21"/>
      <c r="C1" s="20"/>
      <c r="D1" s="21"/>
      <c r="E1" s="401" t="s">
        <v>0</v>
      </c>
      <c r="F1" s="401"/>
      <c r="G1" s="401"/>
      <c r="H1" s="401"/>
      <c r="I1" s="401"/>
      <c r="J1" s="401"/>
      <c r="K1" s="402"/>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6"/>
      <c r="BZ1" s="29"/>
      <c r="CA1" s="29"/>
      <c r="CB1" s="30"/>
      <c r="CH1" s="150"/>
      <c r="CL1" s="145"/>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403" t="s">
        <v>106</v>
      </c>
      <c r="B2" s="404"/>
      <c r="C2" s="404"/>
      <c r="D2" s="405"/>
      <c r="E2" s="405"/>
      <c r="F2" s="405"/>
      <c r="G2" s="405"/>
      <c r="H2" s="405"/>
      <c r="I2" s="405"/>
      <c r="J2" s="406"/>
      <c r="K2" s="410" t="s">
        <v>15</v>
      </c>
      <c r="L2" s="418" t="str">
        <f>IF(事前入力【トラブルの頻度】!L2="","",事前入力【トラブルの頻度】!L2)</f>
        <v/>
      </c>
      <c r="M2" s="420" t="str">
        <f>IF(事前入力【トラブルの頻度】!M2="","",事前入力【トラブルの頻度】!M2)</f>
        <v/>
      </c>
      <c r="N2" s="420" t="str">
        <f>IF(事前入力【トラブルの頻度】!N2="","",事前入力【トラブルの頻度】!N2)</f>
        <v/>
      </c>
      <c r="O2" s="420" t="str">
        <f>IF(事前入力【トラブルの頻度】!O2="","",事前入力【トラブルの頻度】!O2)</f>
        <v/>
      </c>
      <c r="P2" s="420" t="str">
        <f>IF(事前入力【トラブルの頻度】!P2="","",事前入力【トラブルの頻度】!P2)</f>
        <v/>
      </c>
      <c r="Q2" s="420" t="str">
        <f>IF(事前入力【トラブルの頻度】!Q2="","",事前入力【トラブルの頻度】!Q2)</f>
        <v/>
      </c>
      <c r="R2" s="420" t="str">
        <f>IF(事前入力【トラブルの頻度】!R2="","",事前入力【トラブルの頻度】!R2)</f>
        <v/>
      </c>
      <c r="S2" s="420" t="str">
        <f>IF(事前入力【トラブルの頻度】!S2="","",事前入力【トラブルの頻度】!S2)</f>
        <v/>
      </c>
      <c r="T2" s="420" t="str">
        <f>IF(事前入力【トラブルの頻度】!T2="","",事前入力【トラブルの頻度】!T2)</f>
        <v/>
      </c>
      <c r="U2" s="420" t="str">
        <f>IF(事前入力【トラブルの頻度】!U2="","",事前入力【トラブルの頻度】!U2)</f>
        <v/>
      </c>
      <c r="V2" s="420" t="str">
        <f>IF(事前入力【トラブルの頻度】!V2="","",事前入力【トラブルの頻度】!V2)</f>
        <v/>
      </c>
      <c r="W2" s="420" t="str">
        <f>IF(事前入力【トラブルの頻度】!W2="","",事前入力【トラブルの頻度】!W2)</f>
        <v/>
      </c>
      <c r="X2" s="420" t="str">
        <f>IF(事前入力【トラブルの頻度】!X2="","",事前入力【トラブルの頻度】!X2)</f>
        <v/>
      </c>
      <c r="Y2" s="420" t="str">
        <f>IF(事前入力【トラブルの頻度】!Y2="","",事前入力【トラブルの頻度】!Y2)</f>
        <v/>
      </c>
      <c r="Z2" s="420" t="str">
        <f>IF(事前入力【トラブルの頻度】!Z2="","",事前入力【トラブルの頻度】!Z2)</f>
        <v/>
      </c>
      <c r="AA2" s="420" t="str">
        <f>IF(事前入力【トラブルの頻度】!AA2="","",事前入力【トラブルの頻度】!AA2)</f>
        <v/>
      </c>
      <c r="AB2" s="420" t="str">
        <f>IF(事前入力【トラブルの頻度】!AB2="","",事前入力【トラブルの頻度】!AB2)</f>
        <v/>
      </c>
      <c r="AC2" s="420" t="str">
        <f>IF(事前入力【トラブルの頻度】!AC2="","",事前入力【トラブルの頻度】!AC2)</f>
        <v/>
      </c>
      <c r="AD2" s="420" t="str">
        <f>IF(事前入力【トラブルの頻度】!AD2="","",事前入力【トラブルの頻度】!AD2)</f>
        <v/>
      </c>
      <c r="AE2" s="420" t="str">
        <f>IF(事前入力【トラブルの頻度】!AE2="","",事前入力【トラブルの頻度】!AE2)</f>
        <v/>
      </c>
      <c r="AF2" s="420" t="str">
        <f>IF(事前入力【トラブルの頻度】!AF2="","",事前入力【トラブルの頻度】!AF2)</f>
        <v/>
      </c>
      <c r="AG2" s="420" t="str">
        <f>IF(事前入力【トラブルの頻度】!AG2="","",事前入力【トラブルの頻度】!AG2)</f>
        <v/>
      </c>
      <c r="AH2" s="420" t="str">
        <f>IF(事前入力【トラブルの頻度】!AH2="","",事前入力【トラブルの頻度】!AH2)</f>
        <v/>
      </c>
      <c r="AI2" s="420" t="str">
        <f>IF(事前入力【トラブルの頻度】!AI2="","",事前入力【トラブルの頻度】!AI2)</f>
        <v/>
      </c>
      <c r="AJ2" s="422" t="str">
        <f>IF(事前入力【トラブルの頻度】!AJ2="","",事前入力【トラブルの頻度】!AJ2)</f>
        <v/>
      </c>
      <c r="AK2" s="418" t="str">
        <f>IF(事前入力【トラブルの頻度】!AK2="","",事前入力【トラブルの頻度】!AK2)</f>
        <v/>
      </c>
      <c r="AL2" s="420" t="str">
        <f>IF(事前入力【トラブルの頻度】!AL2="","",事前入力【トラブルの頻度】!AL2)</f>
        <v/>
      </c>
      <c r="AM2" s="420" t="str">
        <f>IF(事前入力【トラブルの頻度】!AM2="","",事前入力【トラブルの頻度】!AM2)</f>
        <v/>
      </c>
      <c r="AN2" s="420" t="str">
        <f>IF(事前入力【トラブルの頻度】!AN2="","",事前入力【トラブルの頻度】!AN2)</f>
        <v/>
      </c>
      <c r="AO2" s="420" t="str">
        <f>IF(事前入力【トラブルの頻度】!AO2="","",事前入力【トラブルの頻度】!AO2)</f>
        <v/>
      </c>
      <c r="AP2" s="420" t="str">
        <f>IF(事前入力【トラブルの頻度】!AP2="","",事前入力【トラブルの頻度】!AP2)</f>
        <v/>
      </c>
      <c r="AQ2" s="420" t="str">
        <f>IF(事前入力【トラブルの頻度】!AQ2="","",事前入力【トラブルの頻度】!AQ2)</f>
        <v/>
      </c>
      <c r="AR2" s="420" t="str">
        <f>IF(事前入力【トラブルの頻度】!AR2="","",事前入力【トラブルの頻度】!AR2)</f>
        <v/>
      </c>
      <c r="AS2" s="420" t="str">
        <f>IF(事前入力【トラブルの頻度】!AS2="","",事前入力【トラブルの頻度】!AS2)</f>
        <v/>
      </c>
      <c r="AT2" s="420" t="str">
        <f>IF(事前入力【トラブルの頻度】!AT2="","",事前入力【トラブルの頻度】!AT2)</f>
        <v/>
      </c>
      <c r="AU2" s="420" t="str">
        <f>IF(事前入力【トラブルの頻度】!AU2="","",事前入力【トラブルの頻度】!AU2)</f>
        <v/>
      </c>
      <c r="AV2" s="420" t="str">
        <f>IF(事前入力【トラブルの頻度】!AV2="","",事前入力【トラブルの頻度】!AV2)</f>
        <v/>
      </c>
      <c r="AW2" s="420" t="str">
        <f>IF(事前入力【トラブルの頻度】!AW2="","",事前入力【トラブルの頻度】!AW2)</f>
        <v/>
      </c>
      <c r="AX2" s="420" t="str">
        <f>IF(事前入力【トラブルの頻度】!AX2="","",事前入力【トラブルの頻度】!AX2)</f>
        <v/>
      </c>
      <c r="AY2" s="420" t="str">
        <f>IF(事前入力【トラブルの頻度】!AY2="","",事前入力【トラブルの頻度】!AY2)</f>
        <v/>
      </c>
      <c r="AZ2" s="420" t="str">
        <f>IF(事前入力【トラブルの頻度】!AZ2="","",事前入力【トラブルの頻度】!AZ2)</f>
        <v/>
      </c>
      <c r="BA2" s="420" t="str">
        <f>IF(事前入力【トラブルの頻度】!BA2="","",事前入力【トラブルの頻度】!BA2)</f>
        <v/>
      </c>
      <c r="BB2" s="420" t="str">
        <f>IF(事前入力【トラブルの頻度】!BB2="","",事前入力【トラブルの頻度】!BB2)</f>
        <v/>
      </c>
      <c r="BC2" s="420" t="str">
        <f>IF(事前入力【トラブルの頻度】!BC2="","",事前入力【トラブルの頻度】!BC2)</f>
        <v/>
      </c>
      <c r="BD2" s="420" t="str">
        <f>IF(事前入力【トラブルの頻度】!BD2="","",事前入力【トラブルの頻度】!BD2)</f>
        <v/>
      </c>
      <c r="BE2" s="420" t="str">
        <f>IF(事前入力【トラブルの頻度】!BE2="","",事前入力【トラブルの頻度】!BE2)</f>
        <v/>
      </c>
      <c r="BF2" s="420" t="str">
        <f>IF(事前入力【トラブルの頻度】!BF2="","",事前入力【トラブルの頻度】!BF2)</f>
        <v/>
      </c>
      <c r="BG2" s="420" t="str">
        <f>IF(事前入力【トラブルの頻度】!BG2="","",事前入力【トラブルの頻度】!BG2)</f>
        <v/>
      </c>
      <c r="BH2" s="420" t="str">
        <f>IF(事前入力【トラブルの頻度】!BH2="","",事前入力【トラブルの頻度】!BH2)</f>
        <v/>
      </c>
      <c r="BI2" s="424" t="str">
        <f>IF(事前入力【トラブルの頻度】!BI2="","",事前入力【トラブルの頻度】!BI2)</f>
        <v/>
      </c>
      <c r="BJ2" s="394" t="s">
        <v>80</v>
      </c>
      <c r="BK2" s="395"/>
      <c r="BL2" s="395"/>
      <c r="BM2" s="396"/>
      <c r="BN2" s="366" t="s">
        <v>81</v>
      </c>
      <c r="BO2" s="367"/>
      <c r="BP2" s="367"/>
      <c r="BQ2" s="368"/>
      <c r="BR2" s="369" t="s">
        <v>82</v>
      </c>
      <c r="BS2" s="370"/>
      <c r="BT2" s="370"/>
      <c r="BU2" s="371"/>
      <c r="BV2" s="181"/>
      <c r="BW2" s="182"/>
      <c r="BX2" s="182"/>
      <c r="BY2" s="273"/>
      <c r="BZ2" s="18"/>
      <c r="CA2" s="18"/>
      <c r="CB2" s="19"/>
      <c r="CC2" s="4"/>
      <c r="CD2" s="4"/>
      <c r="CE2" s="4"/>
      <c r="CF2" s="4"/>
      <c r="CG2" s="4"/>
      <c r="CH2" s="151"/>
      <c r="CI2" s="4"/>
      <c r="CJ2" s="4"/>
      <c r="CK2" s="4"/>
      <c r="CL2" s="146"/>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407"/>
      <c r="B3" s="408"/>
      <c r="C3" s="408"/>
      <c r="D3" s="408"/>
      <c r="E3" s="408"/>
      <c r="F3" s="408"/>
      <c r="G3" s="408"/>
      <c r="H3" s="408"/>
      <c r="I3" s="408"/>
      <c r="J3" s="409"/>
      <c r="K3" s="411"/>
      <c r="L3" s="419"/>
      <c r="M3" s="421"/>
      <c r="N3" s="421"/>
      <c r="O3" s="421"/>
      <c r="P3" s="421"/>
      <c r="Q3" s="421"/>
      <c r="R3" s="421"/>
      <c r="S3" s="421"/>
      <c r="T3" s="421"/>
      <c r="U3" s="421"/>
      <c r="V3" s="421"/>
      <c r="W3" s="421"/>
      <c r="X3" s="421"/>
      <c r="Y3" s="421"/>
      <c r="Z3" s="421"/>
      <c r="AA3" s="421"/>
      <c r="AB3" s="421"/>
      <c r="AC3" s="421"/>
      <c r="AD3" s="421"/>
      <c r="AE3" s="421"/>
      <c r="AF3" s="421"/>
      <c r="AG3" s="421"/>
      <c r="AH3" s="421"/>
      <c r="AI3" s="421"/>
      <c r="AJ3" s="423"/>
      <c r="AK3" s="419"/>
      <c r="AL3" s="421"/>
      <c r="AM3" s="421"/>
      <c r="AN3" s="421"/>
      <c r="AO3" s="421"/>
      <c r="AP3" s="421"/>
      <c r="AQ3" s="421"/>
      <c r="AR3" s="421"/>
      <c r="AS3" s="421"/>
      <c r="AT3" s="421"/>
      <c r="AU3" s="421"/>
      <c r="AV3" s="421"/>
      <c r="AW3" s="421"/>
      <c r="AX3" s="421"/>
      <c r="AY3" s="421"/>
      <c r="AZ3" s="421"/>
      <c r="BA3" s="421"/>
      <c r="BB3" s="421"/>
      <c r="BC3" s="421"/>
      <c r="BD3" s="421"/>
      <c r="BE3" s="421"/>
      <c r="BF3" s="421"/>
      <c r="BG3" s="421"/>
      <c r="BH3" s="421"/>
      <c r="BI3" s="425"/>
      <c r="BJ3" s="372" t="s">
        <v>116</v>
      </c>
      <c r="BK3" s="375" t="s">
        <v>117</v>
      </c>
      <c r="BL3" s="375" t="s">
        <v>118</v>
      </c>
      <c r="BM3" s="378" t="s">
        <v>119</v>
      </c>
      <c r="BN3" s="381" t="str">
        <f>BJ3</f>
        <v>思う</v>
      </c>
      <c r="BO3" s="384" t="str">
        <f t="shared" ref="BO3:BQ3" si="0">BK3</f>
        <v>少し思う</v>
      </c>
      <c r="BP3" s="384" t="str">
        <f t="shared" si="0"/>
        <v>あまり思わない</v>
      </c>
      <c r="BQ3" s="387" t="str">
        <f t="shared" si="0"/>
        <v>思わない</v>
      </c>
      <c r="BR3" s="353" t="str">
        <f>BJ3</f>
        <v>思う</v>
      </c>
      <c r="BS3" s="356" t="str">
        <f t="shared" ref="BS3:BU3" si="1">BK3</f>
        <v>少し思う</v>
      </c>
      <c r="BT3" s="356" t="str">
        <f t="shared" si="1"/>
        <v>あまり思わない</v>
      </c>
      <c r="BU3" s="359" t="str">
        <f t="shared" si="1"/>
        <v>思わない</v>
      </c>
      <c r="BV3" s="116"/>
      <c r="BW3" s="114"/>
      <c r="BX3" s="115"/>
      <c r="BY3" s="277"/>
      <c r="BZ3" s="68"/>
      <c r="CA3" s="31"/>
      <c r="CB3" s="32"/>
      <c r="CC3" s="4"/>
      <c r="CD3" s="4"/>
      <c r="CE3" s="4"/>
      <c r="CF3" s="4"/>
      <c r="CG3" s="4"/>
      <c r="CH3" s="151" t="s">
        <v>88</v>
      </c>
      <c r="CI3" s="4">
        <v>6</v>
      </c>
      <c r="CJ3" s="4" t="s">
        <v>97</v>
      </c>
      <c r="CK3" s="4" t="s">
        <v>84</v>
      </c>
      <c r="CL3" s="146" t="s">
        <v>85</v>
      </c>
      <c r="CM3" s="4" t="s">
        <v>92</v>
      </c>
      <c r="CN3" s="4" t="s">
        <v>93</v>
      </c>
      <c r="CO3" s="4" t="s">
        <v>94</v>
      </c>
      <c r="CP3" s="4" t="s">
        <v>95</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284">
        <f>事後入力【トラブルの頻度】!D4</f>
        <v>0</v>
      </c>
      <c r="E4" s="38" t="s">
        <v>1</v>
      </c>
      <c r="F4" s="284">
        <f>事後入力【トラブルの頻度】!F4</f>
        <v>0</v>
      </c>
      <c r="G4" s="38" t="s">
        <v>2</v>
      </c>
      <c r="H4" s="274"/>
      <c r="I4" s="274"/>
      <c r="J4" s="275"/>
      <c r="K4" s="33" t="s">
        <v>3</v>
      </c>
      <c r="L4" s="296">
        <f>事前入力【トラブルの頻度】!L4</f>
        <v>0</v>
      </c>
      <c r="M4" s="296">
        <f>事前入力【トラブルの頻度】!M4</f>
        <v>0</v>
      </c>
      <c r="N4" s="296">
        <f>事前入力【トラブルの頻度】!N4</f>
        <v>0</v>
      </c>
      <c r="O4" s="296">
        <f>事前入力【トラブルの頻度】!O4</f>
        <v>0</v>
      </c>
      <c r="P4" s="296">
        <f>事前入力【トラブルの頻度】!P4</f>
        <v>0</v>
      </c>
      <c r="Q4" s="296">
        <f>事前入力【トラブルの頻度】!Q4</f>
        <v>0</v>
      </c>
      <c r="R4" s="296">
        <f>事前入力【トラブルの頻度】!R4</f>
        <v>0</v>
      </c>
      <c r="S4" s="296">
        <f>事前入力【トラブルの頻度】!S4</f>
        <v>0</v>
      </c>
      <c r="T4" s="296">
        <f>事前入力【トラブルの頻度】!T4</f>
        <v>0</v>
      </c>
      <c r="U4" s="296">
        <f>事前入力【トラブルの頻度】!U4</f>
        <v>0</v>
      </c>
      <c r="V4" s="296">
        <f>事前入力【トラブルの頻度】!V4</f>
        <v>0</v>
      </c>
      <c r="W4" s="296">
        <f>事前入力【トラブルの頻度】!W4</f>
        <v>0</v>
      </c>
      <c r="X4" s="296">
        <f>事前入力【トラブルの頻度】!X4</f>
        <v>0</v>
      </c>
      <c r="Y4" s="296">
        <f>事前入力【トラブルの頻度】!Y4</f>
        <v>0</v>
      </c>
      <c r="Z4" s="296">
        <f>事前入力【トラブルの頻度】!Z4</f>
        <v>0</v>
      </c>
      <c r="AA4" s="296">
        <f>事前入力【トラブルの頻度】!AA4</f>
        <v>0</v>
      </c>
      <c r="AB4" s="296">
        <f>事前入力【トラブルの頻度】!AB4</f>
        <v>0</v>
      </c>
      <c r="AC4" s="296">
        <f>事前入力【トラブルの頻度】!AC4</f>
        <v>0</v>
      </c>
      <c r="AD4" s="296">
        <f>事前入力【トラブルの頻度】!AD4</f>
        <v>0</v>
      </c>
      <c r="AE4" s="296">
        <f>事前入力【トラブルの頻度】!AE4</f>
        <v>0</v>
      </c>
      <c r="AF4" s="296">
        <f>事前入力【トラブルの頻度】!AF4</f>
        <v>0</v>
      </c>
      <c r="AG4" s="296">
        <f>事前入力【トラブルの頻度】!AG4</f>
        <v>0</v>
      </c>
      <c r="AH4" s="296">
        <f>事前入力【トラブルの頻度】!AH4</f>
        <v>0</v>
      </c>
      <c r="AI4" s="296">
        <f>事前入力【トラブルの頻度】!AI4</f>
        <v>0</v>
      </c>
      <c r="AJ4" s="297">
        <f>事前入力【トラブルの頻度】!AJ4</f>
        <v>0</v>
      </c>
      <c r="AK4" s="296">
        <f>事前入力【トラブルの頻度】!AK4</f>
        <v>0</v>
      </c>
      <c r="AL4" s="298">
        <f>事前入力【トラブルの頻度】!AL4</f>
        <v>0</v>
      </c>
      <c r="AM4" s="298">
        <f>事前入力【トラブルの頻度】!AM4</f>
        <v>0</v>
      </c>
      <c r="AN4" s="298">
        <f>事前入力【トラブルの頻度】!AN4</f>
        <v>0</v>
      </c>
      <c r="AO4" s="298">
        <f>事前入力【トラブルの頻度】!AO4</f>
        <v>0</v>
      </c>
      <c r="AP4" s="298">
        <f>事前入力【トラブルの頻度】!AP4</f>
        <v>0</v>
      </c>
      <c r="AQ4" s="298">
        <f>事前入力【トラブルの頻度】!AQ4</f>
        <v>0</v>
      </c>
      <c r="AR4" s="298">
        <f>事前入力【トラブルの頻度】!AR4</f>
        <v>0</v>
      </c>
      <c r="AS4" s="298">
        <f>事前入力【トラブルの頻度】!AS4</f>
        <v>0</v>
      </c>
      <c r="AT4" s="298">
        <f>事前入力【トラブルの頻度】!AT4</f>
        <v>0</v>
      </c>
      <c r="AU4" s="298">
        <f>事前入力【トラブルの頻度】!AU4</f>
        <v>0</v>
      </c>
      <c r="AV4" s="298">
        <f>事前入力【トラブルの頻度】!AV4</f>
        <v>0</v>
      </c>
      <c r="AW4" s="298">
        <f>事前入力【トラブルの頻度】!AW4</f>
        <v>0</v>
      </c>
      <c r="AX4" s="298">
        <f>事前入力【トラブルの頻度】!AX4</f>
        <v>0</v>
      </c>
      <c r="AY4" s="298">
        <f>事前入力【トラブルの頻度】!AY4</f>
        <v>0</v>
      </c>
      <c r="AZ4" s="298">
        <f>事前入力【トラブルの頻度】!AZ4</f>
        <v>0</v>
      </c>
      <c r="BA4" s="298">
        <f>事前入力【トラブルの頻度】!BA4</f>
        <v>0</v>
      </c>
      <c r="BB4" s="298">
        <f>事前入力【トラブルの頻度】!BB4</f>
        <v>0</v>
      </c>
      <c r="BC4" s="298">
        <f>事前入力【トラブルの頻度】!BC4</f>
        <v>0</v>
      </c>
      <c r="BD4" s="298">
        <f>事前入力【トラブルの頻度】!BD4</f>
        <v>0</v>
      </c>
      <c r="BE4" s="298">
        <f>事前入力【トラブルの頻度】!BE4</f>
        <v>0</v>
      </c>
      <c r="BF4" s="298">
        <f>事前入力【トラブルの頻度】!BF4</f>
        <v>0</v>
      </c>
      <c r="BG4" s="298">
        <f>事前入力【トラブルの頻度】!BG4</f>
        <v>0</v>
      </c>
      <c r="BH4" s="298">
        <f>事前入力【トラブルの頻度】!BH4</f>
        <v>0</v>
      </c>
      <c r="BI4" s="299">
        <f>事前入力【トラブルの頻度】!BI4</f>
        <v>0</v>
      </c>
      <c r="BJ4" s="373"/>
      <c r="BK4" s="376"/>
      <c r="BL4" s="376"/>
      <c r="BM4" s="379"/>
      <c r="BN4" s="382"/>
      <c r="BO4" s="385"/>
      <c r="BP4" s="385"/>
      <c r="BQ4" s="388"/>
      <c r="BR4" s="354"/>
      <c r="BS4" s="357"/>
      <c r="BT4" s="357"/>
      <c r="BU4" s="360"/>
      <c r="BV4" s="362" t="s">
        <v>4</v>
      </c>
      <c r="BW4" s="364" t="s">
        <v>39</v>
      </c>
      <c r="BX4" s="342" t="s">
        <v>5</v>
      </c>
      <c r="BY4" s="344" t="s">
        <v>6</v>
      </c>
      <c r="BZ4" s="346" t="s">
        <v>7</v>
      </c>
      <c r="CA4" s="348" t="s">
        <v>8</v>
      </c>
      <c r="CB4" s="350" t="s">
        <v>9</v>
      </c>
      <c r="CC4" s="67"/>
      <c r="CD4" s="4"/>
      <c r="CE4" s="4"/>
      <c r="CF4" s="4"/>
      <c r="CG4" s="4"/>
      <c r="CH4" s="151" t="s">
        <v>89</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52"/>
      <c r="JB4" s="4"/>
    </row>
    <row r="5" spans="1:262" s="1" customFormat="1" ht="32.25" customHeight="1" thickBot="1">
      <c r="A5" s="117"/>
      <c r="B5" s="121"/>
      <c r="C5" s="119"/>
      <c r="D5" s="284">
        <f>事後入力【トラブルの頻度】!D5</f>
        <v>0</v>
      </c>
      <c r="E5" s="38" t="s">
        <v>10</v>
      </c>
      <c r="F5" s="284">
        <f>事後入力【トラブルの頻度】!F5</f>
        <v>0</v>
      </c>
      <c r="G5" s="38" t="s">
        <v>11</v>
      </c>
      <c r="H5" s="337" t="s">
        <v>12</v>
      </c>
      <c r="I5" s="337"/>
      <c r="J5" s="338"/>
      <c r="K5" s="34" t="s">
        <v>13</v>
      </c>
      <c r="L5" s="286">
        <f>COUNTIF($L$4:L4,L4)</f>
        <v>1</v>
      </c>
      <c r="M5" s="287">
        <f>COUNTIF($L$4:M4,M4)</f>
        <v>2</v>
      </c>
      <c r="N5" s="287">
        <f>COUNTIF($L$4:N4,N4)</f>
        <v>3</v>
      </c>
      <c r="O5" s="287">
        <f>COUNTIF($L$4:O4,O4)</f>
        <v>4</v>
      </c>
      <c r="P5" s="287">
        <f>COUNTIF($L$4:P4,P4)</f>
        <v>5</v>
      </c>
      <c r="Q5" s="287">
        <f>COUNTIF($L$4:Q4,Q4)</f>
        <v>6</v>
      </c>
      <c r="R5" s="287">
        <f>COUNTIF($L$4:R4,R4)</f>
        <v>7</v>
      </c>
      <c r="S5" s="287">
        <f>COUNTIF($L$4:S4,S4)</f>
        <v>8</v>
      </c>
      <c r="T5" s="287">
        <f>COUNTIF($L$4:T4,T4)</f>
        <v>9</v>
      </c>
      <c r="U5" s="287">
        <f>COUNTIF($L$4:U4,U4)</f>
        <v>10</v>
      </c>
      <c r="V5" s="287">
        <f>COUNTIF($L$4:V4,V4)</f>
        <v>11</v>
      </c>
      <c r="W5" s="287">
        <f>COUNTIF($L$4:W4,W4)</f>
        <v>12</v>
      </c>
      <c r="X5" s="287">
        <f>COUNTIF($L$4:X4,X4)</f>
        <v>13</v>
      </c>
      <c r="Y5" s="287">
        <f>COUNTIF($L$4:Y4,Y4)</f>
        <v>14</v>
      </c>
      <c r="Z5" s="287">
        <f>COUNTIF($L$4:Z4,Z4)</f>
        <v>15</v>
      </c>
      <c r="AA5" s="287">
        <f>COUNTIF($L$4:AA4,AA4)</f>
        <v>16</v>
      </c>
      <c r="AB5" s="287">
        <f>COUNTIF($L$4:AB4,AB4)</f>
        <v>17</v>
      </c>
      <c r="AC5" s="287">
        <f>COUNTIF($L$4:AC4,AC4)</f>
        <v>18</v>
      </c>
      <c r="AD5" s="287">
        <f>COUNTIF($L$4:AD4,AD4)</f>
        <v>19</v>
      </c>
      <c r="AE5" s="287">
        <f>COUNTIF($L$4:AE4,AE4)</f>
        <v>20</v>
      </c>
      <c r="AF5" s="287">
        <f>COUNTIF($L$4:AF4,AF4)</f>
        <v>21</v>
      </c>
      <c r="AG5" s="287">
        <f>COUNTIF($L$4:AG4,AG4)</f>
        <v>22</v>
      </c>
      <c r="AH5" s="287">
        <f>COUNTIF($L$4:AH4,AH4)</f>
        <v>23</v>
      </c>
      <c r="AI5" s="287">
        <f>COUNTIF($L$4:AI4,AI4)</f>
        <v>24</v>
      </c>
      <c r="AJ5" s="288">
        <f>COUNTIF($L$4:AJ4,AJ4)</f>
        <v>25</v>
      </c>
      <c r="AK5" s="286">
        <f>COUNTIF($L$4:AK4,AK4)</f>
        <v>26</v>
      </c>
      <c r="AL5" s="287">
        <f>COUNTIF($L$4:AL4,AL4)</f>
        <v>27</v>
      </c>
      <c r="AM5" s="287">
        <f>COUNTIF($L$4:AM4,AM4)</f>
        <v>28</v>
      </c>
      <c r="AN5" s="287">
        <f>COUNTIF($L$4:AN4,AN4)</f>
        <v>29</v>
      </c>
      <c r="AO5" s="287">
        <f>COUNTIF($L$4:AO4,AO4)</f>
        <v>30</v>
      </c>
      <c r="AP5" s="287">
        <f>COUNTIF($L$4:AP4,AP4)</f>
        <v>31</v>
      </c>
      <c r="AQ5" s="287">
        <f>COUNTIF($L$4:AQ4,AQ4)</f>
        <v>32</v>
      </c>
      <c r="AR5" s="287">
        <f>COUNTIF($L$4:AR4,AR4)</f>
        <v>33</v>
      </c>
      <c r="AS5" s="287">
        <f>COUNTIF($L$4:AS4,AS4)</f>
        <v>34</v>
      </c>
      <c r="AT5" s="287">
        <f>COUNTIF($L$4:AT4,AT4)</f>
        <v>35</v>
      </c>
      <c r="AU5" s="287">
        <f>COUNTIF($L$4:AU4,AU4)</f>
        <v>36</v>
      </c>
      <c r="AV5" s="287">
        <f>COUNTIF($L$4:AV4,AV4)</f>
        <v>37</v>
      </c>
      <c r="AW5" s="287">
        <f>COUNTIF($L$4:AW4,AW4)</f>
        <v>38</v>
      </c>
      <c r="AX5" s="287">
        <f>COUNTIF($L$4:AX4,AX4)</f>
        <v>39</v>
      </c>
      <c r="AY5" s="287">
        <f>COUNTIF($L$4:AY4,AY4)</f>
        <v>40</v>
      </c>
      <c r="AZ5" s="287">
        <f>COUNTIF($L$4:AZ4,AZ4)</f>
        <v>41</v>
      </c>
      <c r="BA5" s="287">
        <f>COUNTIF($L$4:BA4,BA4)</f>
        <v>42</v>
      </c>
      <c r="BB5" s="287">
        <f>COUNTIF($L$4:BB4,BB4)</f>
        <v>43</v>
      </c>
      <c r="BC5" s="287">
        <f>COUNTIF($L$4:BC4,BC4)</f>
        <v>44</v>
      </c>
      <c r="BD5" s="287">
        <f>COUNTIF($L$4:BD4,BD4)</f>
        <v>45</v>
      </c>
      <c r="BE5" s="287">
        <f>COUNTIF($L$4:BE4,BE4)</f>
        <v>46</v>
      </c>
      <c r="BF5" s="287">
        <f>COUNTIF($L$4:BF4,BF4)</f>
        <v>47</v>
      </c>
      <c r="BG5" s="287">
        <f>COUNTIF($L$4:BG4,BG4)</f>
        <v>48</v>
      </c>
      <c r="BH5" s="287">
        <f>COUNTIF($L$4:BH4,BH4)</f>
        <v>49</v>
      </c>
      <c r="BI5" s="289">
        <f>COUNTIF($L$4:BI4,BI4)</f>
        <v>50</v>
      </c>
      <c r="BJ5" s="374"/>
      <c r="BK5" s="377"/>
      <c r="BL5" s="377"/>
      <c r="BM5" s="380"/>
      <c r="BN5" s="383"/>
      <c r="BO5" s="386"/>
      <c r="BP5" s="386"/>
      <c r="BQ5" s="389"/>
      <c r="BR5" s="355"/>
      <c r="BS5" s="358"/>
      <c r="BT5" s="358"/>
      <c r="BU5" s="361"/>
      <c r="BV5" s="363"/>
      <c r="BW5" s="365"/>
      <c r="BX5" s="343"/>
      <c r="BY5" s="345"/>
      <c r="BZ5" s="347"/>
      <c r="CA5" s="349"/>
      <c r="CB5" s="351"/>
      <c r="CC5" s="67"/>
      <c r="CD5" s="4"/>
      <c r="CE5" s="250" t="str">
        <f>BJ3&amp;CHAR(10)&amp;BK3&amp;CHAR(10)&amp;"合計"</f>
        <v>思う
少し思う
合計</v>
      </c>
      <c r="CF5" s="149" t="s">
        <v>133</v>
      </c>
      <c r="CG5" s="149" t="s">
        <v>83</v>
      </c>
      <c r="CH5" s="161" t="s">
        <v>98</v>
      </c>
      <c r="CI5" s="160" t="s">
        <v>77</v>
      </c>
      <c r="CJ5" s="160" t="s">
        <v>96</v>
      </c>
      <c r="CK5" s="160" t="s">
        <v>79</v>
      </c>
      <c r="CL5" s="162" t="s">
        <v>99</v>
      </c>
      <c r="CM5" s="163" t="str">
        <f>BJ3</f>
        <v>思う</v>
      </c>
      <c r="CN5" s="163" t="str">
        <f t="shared" ref="CN5:CP5" si="4">BK3</f>
        <v>少し思う</v>
      </c>
      <c r="CO5" s="163" t="str">
        <f t="shared" si="4"/>
        <v>あまり思わない</v>
      </c>
      <c r="CP5" s="163" t="str">
        <f t="shared" si="4"/>
        <v>思わない</v>
      </c>
      <c r="CQ5" s="163" t="str">
        <f>BN3</f>
        <v>思う</v>
      </c>
      <c r="CR5" s="163" t="str">
        <f t="shared" ref="CR5:CT5" si="5">BO3</f>
        <v>少し思う</v>
      </c>
      <c r="CS5" s="163" t="str">
        <f t="shared" si="5"/>
        <v>あまり思わない</v>
      </c>
      <c r="CT5" s="163" t="str">
        <f t="shared" si="5"/>
        <v>思わない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52"/>
      <c r="JB5" s="4"/>
    </row>
    <row r="6" spans="1:262" s="1" customFormat="1" ht="39" customHeight="1">
      <c r="A6" s="123">
        <v>1</v>
      </c>
      <c r="B6" s="124" t="s">
        <v>16</v>
      </c>
      <c r="C6" s="125">
        <v>1</v>
      </c>
      <c r="D6" s="339" t="s">
        <v>70</v>
      </c>
      <c r="E6" s="340"/>
      <c r="F6" s="340"/>
      <c r="G6" s="340"/>
      <c r="H6" s="340"/>
      <c r="I6" s="340"/>
      <c r="J6" s="340"/>
      <c r="K6" s="341"/>
      <c r="L6" s="131"/>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6">IF(ISNUMBER($C6),COUNTIF($L6:$BI6,BK$1),"")</f>
        <v>0</v>
      </c>
      <c r="BL6" s="73">
        <f t="shared" si="6"/>
        <v>0</v>
      </c>
      <c r="BM6" s="74">
        <f t="shared" si="6"/>
        <v>0</v>
      </c>
      <c r="BN6" s="75">
        <f>IF(ISNUMBER($C6),COUNTIFS($L6:$BI6,BJ$1,$L$4:$BI$4,1),"")</f>
        <v>0</v>
      </c>
      <c r="BO6" s="76">
        <f t="shared" ref="BO6:BQ21" si="7">IF(ISNUMBER($C6),COUNTIFS($L6:$BI6,BK$1,$L$4:$BI$4,1),"")</f>
        <v>0</v>
      </c>
      <c r="BP6" s="76">
        <f t="shared" si="7"/>
        <v>0</v>
      </c>
      <c r="BQ6" s="77">
        <f t="shared" si="7"/>
        <v>0</v>
      </c>
      <c r="BR6" s="95">
        <f>IF(ISNUMBER($C6),COUNTIFS($L6:$BI6,BN$1,$L$4:$BI$4,2),"")</f>
        <v>0</v>
      </c>
      <c r="BS6" s="96">
        <f t="shared" ref="BS6:BU6" si="8">IF(ISNUMBER($C6),COUNTIFS($L6:$BI6,BO$1,$L$4:$BI$4,2),"")</f>
        <v>0</v>
      </c>
      <c r="BT6" s="96">
        <f t="shared" si="8"/>
        <v>0</v>
      </c>
      <c r="BU6" s="97">
        <f t="shared" si="8"/>
        <v>0</v>
      </c>
      <c r="BV6" s="143">
        <f t="shared" ref="BV6:BV37" si="9">SUM(L6:BI6)</f>
        <v>0</v>
      </c>
      <c r="BW6" s="132" t="str">
        <f>IFERROR(AVERAGE(L6:BI6),"")</f>
        <v/>
      </c>
      <c r="BX6" s="133" t="str">
        <f>IFERROR(AVERAGEIF($L$4:$BI$4,1,$L6:$BI6),"")</f>
        <v/>
      </c>
      <c r="BY6" s="278" t="str">
        <f>IFERROR(AVERAGEIF($L$4:$BI$4,2,$L6:$BI6),"")</f>
        <v/>
      </c>
      <c r="BZ6" s="134">
        <v>2</v>
      </c>
      <c r="CA6" s="135">
        <v>3</v>
      </c>
      <c r="CB6" s="136">
        <f>IFERROR(AVERAGE(BZ6,CA6),"")</f>
        <v>2.5</v>
      </c>
      <c r="CC6" s="4"/>
      <c r="CD6" s="4">
        <f>C6</f>
        <v>1</v>
      </c>
      <c r="CE6" s="4">
        <f>IF(ISNUMBER(C6),SUM(BJ6:BK6),"")</f>
        <v>0</v>
      </c>
      <c r="CF6" s="4">
        <f>IF(CE6="","",_xlfn.RANK.EQ(CE6,$CE$6:$CE$37,0)+COUNTIFS($CE$6:$CE$37,CE6,$BJ$6:$BJ$37,"&gt;"&amp;BJ6))</f>
        <v>1</v>
      </c>
      <c r="CG6" s="4">
        <f t="shared" ref="CG6:CG37" ca="1" si="10">IF(ISNUMBER(CE6),_xlfn.RANK.EQ(CE6,ある,0)+COUNTIFS(ある,CE6,よくある,"&gt;"&amp;BJ6)+COUNTIFS(ある,CE6,よくある,BJ6,ない,"&lt;"&amp;BM6)+COUNTIFS(ある,CE6,よくある,BJ6,ない,BM6,番号,"&lt;"&amp;C6),"")</f>
        <v>1</v>
      </c>
      <c r="CH6" s="159">
        <v>1</v>
      </c>
      <c r="CI6" s="157">
        <f t="shared" ref="CI6:CI37" si="11">SMALL($CF$6:$CF$37,CH6)</f>
        <v>1</v>
      </c>
      <c r="CJ6" s="157">
        <f t="shared" ref="CJ6:CP15" ca="1" si="12">IFERROR(INDEX(INDIRECT(CJ$4),MATCH($CH6,強制順位,0),1),"")</f>
        <v>1</v>
      </c>
      <c r="CK6" s="157" t="str">
        <f t="shared" ca="1" si="12"/>
        <v>したいこと</v>
      </c>
      <c r="CL6" s="158" t="str">
        <f t="shared" ca="1" si="12"/>
        <v>　新しい本を自分が先に読みたいと言って、ＡさんとＢさんがもめている。</v>
      </c>
      <c r="CM6" s="157">
        <f t="shared" ca="1" si="12"/>
        <v>0</v>
      </c>
      <c r="CN6" s="157">
        <f t="shared" ca="1" si="12"/>
        <v>0</v>
      </c>
      <c r="CO6" s="157">
        <f t="shared" ca="1" si="12"/>
        <v>0</v>
      </c>
      <c r="CP6" s="157">
        <f t="shared" ca="1" si="12"/>
        <v>0</v>
      </c>
      <c r="CQ6" s="244" t="str">
        <f ca="1">IFERROR(CM6/SUM($CM6:$CP6),"")</f>
        <v/>
      </c>
      <c r="CR6" s="244" t="str">
        <f t="shared" ref="CR6:CT21" ca="1" si="13">IFERROR(CN6/SUM($CM6:$CP6),"")</f>
        <v/>
      </c>
      <c r="CS6" s="244" t="str">
        <f t="shared" ca="1" si="13"/>
        <v/>
      </c>
      <c r="CT6" s="244" t="str">
        <f t="shared" ca="1" si="13"/>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6">
        <v>1</v>
      </c>
      <c r="B7" s="127" t="s">
        <v>16</v>
      </c>
      <c r="C7" s="128">
        <v>2</v>
      </c>
      <c r="D7" s="332" t="s">
        <v>48</v>
      </c>
      <c r="E7" s="333"/>
      <c r="F7" s="333"/>
      <c r="G7" s="333"/>
      <c r="H7" s="333"/>
      <c r="I7" s="333"/>
      <c r="J7" s="333"/>
      <c r="K7" s="334"/>
      <c r="L7" s="137"/>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37" si="14">IF(ISNUMBER($C7),COUNTIF($L7:$BI7,BJ$1),"")</f>
        <v>0</v>
      </c>
      <c r="BK7" s="79">
        <f t="shared" si="6"/>
        <v>0</v>
      </c>
      <c r="BL7" s="79">
        <f t="shared" si="6"/>
        <v>0</v>
      </c>
      <c r="BM7" s="80">
        <f t="shared" si="6"/>
        <v>0</v>
      </c>
      <c r="BN7" s="81">
        <f t="shared" ref="BN7:BQ37" si="15">IF(ISNUMBER($C7),COUNTIFS($L7:$BI7,BJ$1,$L$4:$BI$4,1),"")</f>
        <v>0</v>
      </c>
      <c r="BO7" s="82">
        <f t="shared" si="7"/>
        <v>0</v>
      </c>
      <c r="BP7" s="82">
        <f t="shared" si="7"/>
        <v>0</v>
      </c>
      <c r="BQ7" s="83">
        <f t="shared" si="7"/>
        <v>0</v>
      </c>
      <c r="BR7" s="98">
        <f t="shared" ref="BR7:BR37" si="16">IF(ISNUMBER($C7),COUNTIFS($L7:$BI7,BN$1,$L$4:$BI$4,2),"")</f>
        <v>0</v>
      </c>
      <c r="BS7" s="99">
        <f t="shared" ref="BS7:BS37" si="17">IF(ISNUMBER($C7),COUNTIFS($L7:$BI7,BO$1,$L$4:$BI$4,2),"")</f>
        <v>0</v>
      </c>
      <c r="BT7" s="99">
        <f t="shared" ref="BT7:BT37" si="18">IF(ISNUMBER($C7),COUNTIFS($L7:$BI7,BP$1,$L$4:$BI$4,2),"")</f>
        <v>0</v>
      </c>
      <c r="BU7" s="100">
        <f t="shared" ref="BU7:BU37" si="19">IF(ISNUMBER($C7),COUNTIFS($L7:$BI7,BQ$1,$L$4:$BI$4,2),"")</f>
        <v>0</v>
      </c>
      <c r="BV7" s="144">
        <f t="shared" si="9"/>
        <v>0</v>
      </c>
      <c r="BW7" s="138" t="str">
        <f t="shared" ref="BW7:BW37" si="20">IFERROR(AVERAGE(L7:BI7),"")</f>
        <v/>
      </c>
      <c r="BX7" s="139" t="str">
        <f t="shared" ref="BX7:BX38" si="21">IFERROR(AVERAGEIF($L$4:$BI$4,1,$L7:$BI7),"")</f>
        <v/>
      </c>
      <c r="BY7" s="279" t="str">
        <f t="shared" ref="BY7:BY38" si="22">IFERROR(AVERAGEIF($L$4:$BI$4,2,$L7:$BI7),"")</f>
        <v/>
      </c>
      <c r="BZ7" s="140"/>
      <c r="CA7" s="141"/>
      <c r="CB7" s="142" t="str">
        <f t="shared" ref="CB7:CB38" si="23">IFERROR(AVERAGE(BZ7,CA7),"")</f>
        <v/>
      </c>
      <c r="CC7" s="4"/>
      <c r="CD7" s="4">
        <f t="shared" ref="CD7:CD37" si="24">C7</f>
        <v>2</v>
      </c>
      <c r="CE7" s="4">
        <f t="shared" ref="CE7:CE37" si="25">IF(ISNUMBER(C7),SUM(BJ7:BK7),"")</f>
        <v>0</v>
      </c>
      <c r="CF7" s="4">
        <f t="shared" ref="CF7:CF37" si="26">IF(CE7="","",_xlfn.RANK.EQ(CE7,$CE$6:$CE$37,0)+COUNTIFS($CE$6:$CE$37,CE7,$BJ$6:$BJ$37,"&gt;"&amp;BJ7))</f>
        <v>1</v>
      </c>
      <c r="CG7" s="4">
        <f t="shared" ca="1" si="10"/>
        <v>2</v>
      </c>
      <c r="CH7" s="159">
        <v>2</v>
      </c>
      <c r="CI7" s="157">
        <f t="shared" si="11"/>
        <v>1</v>
      </c>
      <c r="CJ7" s="157">
        <f t="shared" ca="1" si="12"/>
        <v>2</v>
      </c>
      <c r="CK7" s="157" t="str">
        <f t="shared" ca="1" si="12"/>
        <v>したいこと</v>
      </c>
      <c r="CL7" s="158" t="str">
        <f t="shared" ca="1" si="12"/>
        <v>　グループ活動のとき、自分がリーダーをしたいと言って、ＡさんとＢさんがもめている。</v>
      </c>
      <c r="CM7" s="157">
        <f t="shared" ca="1" si="12"/>
        <v>0</v>
      </c>
      <c r="CN7" s="157">
        <f t="shared" ca="1" si="12"/>
        <v>0</v>
      </c>
      <c r="CO7" s="157">
        <f t="shared" ca="1" si="12"/>
        <v>0</v>
      </c>
      <c r="CP7" s="157">
        <f t="shared" ca="1" si="12"/>
        <v>0</v>
      </c>
      <c r="CQ7" s="244" t="str">
        <f t="shared" ref="CQ7:CT37" ca="1" si="27">IFERROR(CM7/SUM($CM7:$CP7),"")</f>
        <v/>
      </c>
      <c r="CR7" s="244" t="str">
        <f t="shared" ca="1" si="13"/>
        <v/>
      </c>
      <c r="CS7" s="244" t="str">
        <f t="shared" ca="1" si="13"/>
        <v/>
      </c>
      <c r="CT7" s="244" t="str">
        <f t="shared" ca="1" si="13"/>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6">
        <v>1</v>
      </c>
      <c r="B8" s="127" t="s">
        <v>16</v>
      </c>
      <c r="C8" s="128">
        <v>3</v>
      </c>
      <c r="D8" s="332" t="s">
        <v>147</v>
      </c>
      <c r="E8" s="333"/>
      <c r="F8" s="333"/>
      <c r="G8" s="333"/>
      <c r="H8" s="333"/>
      <c r="I8" s="333"/>
      <c r="J8" s="333"/>
      <c r="K8" s="334"/>
      <c r="L8" s="137"/>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4"/>
        <v>0</v>
      </c>
      <c r="BK8" s="79">
        <f t="shared" si="6"/>
        <v>0</v>
      </c>
      <c r="BL8" s="79">
        <f t="shared" si="6"/>
        <v>0</v>
      </c>
      <c r="BM8" s="80">
        <f t="shared" si="6"/>
        <v>0</v>
      </c>
      <c r="BN8" s="81">
        <f t="shared" si="15"/>
        <v>0</v>
      </c>
      <c r="BO8" s="82">
        <f t="shared" si="7"/>
        <v>0</v>
      </c>
      <c r="BP8" s="82">
        <f t="shared" si="7"/>
        <v>0</v>
      </c>
      <c r="BQ8" s="83">
        <f t="shared" si="7"/>
        <v>0</v>
      </c>
      <c r="BR8" s="98">
        <f t="shared" si="16"/>
        <v>0</v>
      </c>
      <c r="BS8" s="99">
        <f t="shared" si="17"/>
        <v>0</v>
      </c>
      <c r="BT8" s="99">
        <f t="shared" si="18"/>
        <v>0</v>
      </c>
      <c r="BU8" s="100">
        <f t="shared" si="19"/>
        <v>0</v>
      </c>
      <c r="BV8" s="144">
        <f t="shared" si="9"/>
        <v>0</v>
      </c>
      <c r="BW8" s="138" t="str">
        <f t="shared" si="20"/>
        <v/>
      </c>
      <c r="BX8" s="139" t="str">
        <f t="shared" si="21"/>
        <v/>
      </c>
      <c r="BY8" s="279" t="str">
        <f t="shared" si="22"/>
        <v/>
      </c>
      <c r="BZ8" s="140"/>
      <c r="CA8" s="141"/>
      <c r="CB8" s="142" t="str">
        <f t="shared" si="23"/>
        <v/>
      </c>
      <c r="CC8" s="4"/>
      <c r="CD8" s="4">
        <f t="shared" si="24"/>
        <v>3</v>
      </c>
      <c r="CE8" s="4">
        <f t="shared" si="25"/>
        <v>0</v>
      </c>
      <c r="CF8" s="4">
        <f t="shared" si="26"/>
        <v>1</v>
      </c>
      <c r="CG8" s="4">
        <f t="shared" ca="1" si="10"/>
        <v>3</v>
      </c>
      <c r="CH8" s="159">
        <v>3</v>
      </c>
      <c r="CI8" s="157">
        <f t="shared" si="11"/>
        <v>1</v>
      </c>
      <c r="CJ8" s="157">
        <f t="shared" ca="1" si="12"/>
        <v>3</v>
      </c>
      <c r="CK8" s="157" t="str">
        <f t="shared" ca="1" si="12"/>
        <v>したいこと</v>
      </c>
      <c r="CL8" s="158" t="str">
        <f t="shared" ca="1" si="12"/>
        <v>　掃除中、ＡさんがトイレットペーパーをＢさんより先に取りに行ったことでもめている。</v>
      </c>
      <c r="CM8" s="157">
        <f t="shared" ca="1" si="12"/>
        <v>0</v>
      </c>
      <c r="CN8" s="157">
        <f t="shared" ca="1" si="12"/>
        <v>0</v>
      </c>
      <c r="CO8" s="157">
        <f t="shared" ca="1" si="12"/>
        <v>0</v>
      </c>
      <c r="CP8" s="157">
        <f t="shared" ca="1" si="12"/>
        <v>0</v>
      </c>
      <c r="CQ8" s="244" t="str">
        <f t="shared" ca="1" si="27"/>
        <v/>
      </c>
      <c r="CR8" s="244" t="str">
        <f t="shared" ca="1" si="13"/>
        <v/>
      </c>
      <c r="CS8" s="244" t="str">
        <f t="shared" ca="1" si="13"/>
        <v/>
      </c>
      <c r="CT8" s="244" t="str">
        <f t="shared" ca="1" si="13"/>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6">
        <v>1</v>
      </c>
      <c r="B9" s="127" t="s">
        <v>16</v>
      </c>
      <c r="C9" s="128">
        <v>4</v>
      </c>
      <c r="D9" s="332" t="s">
        <v>58</v>
      </c>
      <c r="E9" s="333"/>
      <c r="F9" s="333"/>
      <c r="G9" s="333"/>
      <c r="H9" s="333"/>
      <c r="I9" s="333"/>
      <c r="J9" s="333"/>
      <c r="K9" s="334"/>
      <c r="L9" s="137"/>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4"/>
        <v>0</v>
      </c>
      <c r="BK9" s="79">
        <f t="shared" si="6"/>
        <v>0</v>
      </c>
      <c r="BL9" s="79">
        <f t="shared" si="6"/>
        <v>0</v>
      </c>
      <c r="BM9" s="80">
        <f t="shared" si="6"/>
        <v>0</v>
      </c>
      <c r="BN9" s="81">
        <f t="shared" si="15"/>
        <v>0</v>
      </c>
      <c r="BO9" s="82">
        <f t="shared" si="7"/>
        <v>0</v>
      </c>
      <c r="BP9" s="82">
        <f t="shared" si="7"/>
        <v>0</v>
      </c>
      <c r="BQ9" s="83">
        <f t="shared" si="7"/>
        <v>0</v>
      </c>
      <c r="BR9" s="98">
        <f t="shared" si="16"/>
        <v>0</v>
      </c>
      <c r="BS9" s="99">
        <f t="shared" si="17"/>
        <v>0</v>
      </c>
      <c r="BT9" s="99">
        <f t="shared" si="18"/>
        <v>0</v>
      </c>
      <c r="BU9" s="100">
        <f t="shared" si="19"/>
        <v>0</v>
      </c>
      <c r="BV9" s="144">
        <f t="shared" si="9"/>
        <v>0</v>
      </c>
      <c r="BW9" s="138" t="str">
        <f t="shared" si="20"/>
        <v/>
      </c>
      <c r="BX9" s="139" t="str">
        <f t="shared" si="21"/>
        <v/>
      </c>
      <c r="BY9" s="279" t="str">
        <f t="shared" si="22"/>
        <v/>
      </c>
      <c r="BZ9" s="140"/>
      <c r="CA9" s="141"/>
      <c r="CB9" s="142" t="str">
        <f t="shared" si="23"/>
        <v/>
      </c>
      <c r="CC9" s="4"/>
      <c r="CD9" s="4">
        <f t="shared" si="24"/>
        <v>4</v>
      </c>
      <c r="CE9" s="4">
        <f t="shared" si="25"/>
        <v>0</v>
      </c>
      <c r="CF9" s="4">
        <f t="shared" si="26"/>
        <v>1</v>
      </c>
      <c r="CG9" s="4">
        <f t="shared" ca="1" si="10"/>
        <v>4</v>
      </c>
      <c r="CH9" s="159">
        <v>4</v>
      </c>
      <c r="CI9" s="157">
        <f t="shared" si="11"/>
        <v>1</v>
      </c>
      <c r="CJ9" s="157">
        <f t="shared" ca="1" si="12"/>
        <v>4</v>
      </c>
      <c r="CK9" s="157" t="str">
        <f t="shared" ca="1" si="12"/>
        <v>したいこと</v>
      </c>
      <c r="CL9" s="158" t="str">
        <f t="shared" ca="1" si="12"/>
        <v>　特別教室のかぎを自分が取りに行きたいと言って、ＡさんとＢさんがもめている。</v>
      </c>
      <c r="CM9" s="157">
        <f t="shared" ca="1" si="12"/>
        <v>0</v>
      </c>
      <c r="CN9" s="157">
        <f t="shared" ca="1" si="12"/>
        <v>0</v>
      </c>
      <c r="CO9" s="157">
        <f t="shared" ca="1" si="12"/>
        <v>0</v>
      </c>
      <c r="CP9" s="157">
        <f t="shared" ca="1" si="12"/>
        <v>0</v>
      </c>
      <c r="CQ9" s="244" t="str">
        <f t="shared" ca="1" si="27"/>
        <v/>
      </c>
      <c r="CR9" s="244" t="str">
        <f t="shared" ca="1" si="13"/>
        <v/>
      </c>
      <c r="CS9" s="244" t="str">
        <f t="shared" ca="1" si="13"/>
        <v/>
      </c>
      <c r="CT9" s="244" t="str">
        <f t="shared" ca="1" si="13"/>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6">
        <v>1</v>
      </c>
      <c r="B10" s="127" t="s">
        <v>16</v>
      </c>
      <c r="C10" s="128">
        <v>5</v>
      </c>
      <c r="D10" s="332" t="s">
        <v>44</v>
      </c>
      <c r="E10" s="333"/>
      <c r="F10" s="333"/>
      <c r="G10" s="333"/>
      <c r="H10" s="333"/>
      <c r="I10" s="333"/>
      <c r="J10" s="333"/>
      <c r="K10" s="334"/>
      <c r="L10" s="137"/>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4"/>
        <v>0</v>
      </c>
      <c r="BK10" s="79">
        <f t="shared" si="6"/>
        <v>0</v>
      </c>
      <c r="BL10" s="79">
        <f t="shared" si="6"/>
        <v>0</v>
      </c>
      <c r="BM10" s="80">
        <f t="shared" si="6"/>
        <v>0</v>
      </c>
      <c r="BN10" s="81">
        <f t="shared" si="15"/>
        <v>0</v>
      </c>
      <c r="BO10" s="82">
        <f t="shared" si="7"/>
        <v>0</v>
      </c>
      <c r="BP10" s="82">
        <f t="shared" si="7"/>
        <v>0</v>
      </c>
      <c r="BQ10" s="83">
        <f t="shared" si="7"/>
        <v>0</v>
      </c>
      <c r="BR10" s="98">
        <f t="shared" si="16"/>
        <v>0</v>
      </c>
      <c r="BS10" s="99">
        <f t="shared" si="17"/>
        <v>0</v>
      </c>
      <c r="BT10" s="99">
        <f t="shared" si="18"/>
        <v>0</v>
      </c>
      <c r="BU10" s="100">
        <f t="shared" si="19"/>
        <v>0</v>
      </c>
      <c r="BV10" s="144">
        <f t="shared" si="9"/>
        <v>0</v>
      </c>
      <c r="BW10" s="138" t="str">
        <f t="shared" si="20"/>
        <v/>
      </c>
      <c r="BX10" s="139" t="str">
        <f t="shared" si="21"/>
        <v/>
      </c>
      <c r="BY10" s="279" t="str">
        <f t="shared" si="22"/>
        <v/>
      </c>
      <c r="BZ10" s="140"/>
      <c r="CA10" s="141"/>
      <c r="CB10" s="142" t="str">
        <f t="shared" si="23"/>
        <v/>
      </c>
      <c r="CC10" s="4"/>
      <c r="CD10" s="4">
        <f t="shared" si="24"/>
        <v>5</v>
      </c>
      <c r="CE10" s="4">
        <f t="shared" si="25"/>
        <v>0</v>
      </c>
      <c r="CF10" s="4">
        <f t="shared" si="26"/>
        <v>1</v>
      </c>
      <c r="CG10" s="4">
        <f t="shared" ca="1" si="10"/>
        <v>5</v>
      </c>
      <c r="CH10" s="159">
        <v>5</v>
      </c>
      <c r="CI10" s="157">
        <f t="shared" si="11"/>
        <v>1</v>
      </c>
      <c r="CJ10" s="157">
        <f t="shared" ca="1" si="12"/>
        <v>5</v>
      </c>
      <c r="CK10" s="157" t="str">
        <f t="shared" ca="1" si="12"/>
        <v>したいこと</v>
      </c>
      <c r="CL10" s="158" t="str">
        <f t="shared" ca="1" si="12"/>
        <v>　列に並ぶとき、自分が先だと言って、ＡさんとＢさんがもめている。</v>
      </c>
      <c r="CM10" s="157">
        <f t="shared" ca="1" si="12"/>
        <v>0</v>
      </c>
      <c r="CN10" s="157">
        <f t="shared" ca="1" si="12"/>
        <v>0</v>
      </c>
      <c r="CO10" s="157">
        <f t="shared" ca="1" si="12"/>
        <v>0</v>
      </c>
      <c r="CP10" s="157">
        <f t="shared" ca="1" si="12"/>
        <v>0</v>
      </c>
      <c r="CQ10" s="244" t="str">
        <f t="shared" ca="1" si="27"/>
        <v/>
      </c>
      <c r="CR10" s="244" t="str">
        <f t="shared" ca="1" si="13"/>
        <v/>
      </c>
      <c r="CS10" s="244" t="str">
        <f t="shared" ca="1" si="13"/>
        <v/>
      </c>
      <c r="CT10" s="244" t="str">
        <f t="shared" ca="1" si="13"/>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9">
        <v>2</v>
      </c>
      <c r="B11" s="127" t="s">
        <v>17</v>
      </c>
      <c r="C11" s="130">
        <v>6</v>
      </c>
      <c r="D11" s="332" t="s">
        <v>59</v>
      </c>
      <c r="E11" s="333"/>
      <c r="F11" s="333"/>
      <c r="G11" s="333"/>
      <c r="H11" s="333"/>
      <c r="I11" s="333"/>
      <c r="J11" s="333"/>
      <c r="K11" s="334"/>
      <c r="L11" s="137"/>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4"/>
        <v>0</v>
      </c>
      <c r="BK11" s="79">
        <f t="shared" si="6"/>
        <v>0</v>
      </c>
      <c r="BL11" s="79">
        <f t="shared" si="6"/>
        <v>0</v>
      </c>
      <c r="BM11" s="80">
        <f t="shared" si="6"/>
        <v>0</v>
      </c>
      <c r="BN11" s="81">
        <f t="shared" si="15"/>
        <v>0</v>
      </c>
      <c r="BO11" s="82">
        <f t="shared" si="7"/>
        <v>0</v>
      </c>
      <c r="BP11" s="82">
        <f t="shared" si="7"/>
        <v>0</v>
      </c>
      <c r="BQ11" s="83">
        <f t="shared" si="7"/>
        <v>0</v>
      </c>
      <c r="BR11" s="98">
        <f t="shared" si="16"/>
        <v>0</v>
      </c>
      <c r="BS11" s="99">
        <f t="shared" si="17"/>
        <v>0</v>
      </c>
      <c r="BT11" s="99">
        <f t="shared" si="18"/>
        <v>0</v>
      </c>
      <c r="BU11" s="100">
        <f t="shared" si="19"/>
        <v>0</v>
      </c>
      <c r="BV11" s="144">
        <f t="shared" si="9"/>
        <v>0</v>
      </c>
      <c r="BW11" s="138" t="str">
        <f t="shared" si="20"/>
        <v/>
      </c>
      <c r="BX11" s="139" t="str">
        <f t="shared" si="21"/>
        <v/>
      </c>
      <c r="BY11" s="279" t="str">
        <f t="shared" si="22"/>
        <v/>
      </c>
      <c r="BZ11" s="140"/>
      <c r="CA11" s="141"/>
      <c r="CB11" s="142" t="str">
        <f t="shared" si="23"/>
        <v/>
      </c>
      <c r="CC11" s="4"/>
      <c r="CD11" s="4">
        <f t="shared" si="24"/>
        <v>6</v>
      </c>
      <c r="CE11" s="4">
        <f t="shared" si="25"/>
        <v>0</v>
      </c>
      <c r="CF11" s="4">
        <f t="shared" si="26"/>
        <v>1</v>
      </c>
      <c r="CG11" s="4">
        <f t="shared" ca="1" si="10"/>
        <v>6</v>
      </c>
      <c r="CH11" s="159">
        <v>6</v>
      </c>
      <c r="CI11" s="157">
        <f t="shared" si="11"/>
        <v>1</v>
      </c>
      <c r="CJ11" s="157">
        <f t="shared" ca="1" si="12"/>
        <v>6</v>
      </c>
      <c r="CK11" s="157" t="str">
        <f t="shared" ca="1" si="12"/>
        <v>したくないこと</v>
      </c>
      <c r="CL11" s="158" t="str">
        <f t="shared" ca="1" si="12"/>
        <v>　ボール遊びをした後、ＡさんもＢさんもボールを片付けたくなくてもめている。</v>
      </c>
      <c r="CM11" s="157">
        <f t="shared" ca="1" si="12"/>
        <v>0</v>
      </c>
      <c r="CN11" s="157">
        <f t="shared" ca="1" si="12"/>
        <v>0</v>
      </c>
      <c r="CO11" s="157">
        <f t="shared" ca="1" si="12"/>
        <v>0</v>
      </c>
      <c r="CP11" s="157">
        <f t="shared" ca="1" si="12"/>
        <v>0</v>
      </c>
      <c r="CQ11" s="244" t="str">
        <f t="shared" ca="1" si="27"/>
        <v/>
      </c>
      <c r="CR11" s="244" t="str">
        <f t="shared" ca="1" si="13"/>
        <v/>
      </c>
      <c r="CS11" s="244" t="str">
        <f t="shared" ca="1" si="13"/>
        <v/>
      </c>
      <c r="CT11" s="244" t="str">
        <f t="shared" ca="1" si="13"/>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6">
        <v>2</v>
      </c>
      <c r="B12" s="127" t="s">
        <v>17</v>
      </c>
      <c r="C12" s="130">
        <v>7</v>
      </c>
      <c r="D12" s="332" t="s">
        <v>67</v>
      </c>
      <c r="E12" s="333"/>
      <c r="F12" s="333"/>
      <c r="G12" s="333"/>
      <c r="H12" s="333"/>
      <c r="I12" s="333"/>
      <c r="J12" s="333"/>
      <c r="K12" s="334"/>
      <c r="L12" s="137"/>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4"/>
        <v>0</v>
      </c>
      <c r="BK12" s="79">
        <f t="shared" si="6"/>
        <v>0</v>
      </c>
      <c r="BL12" s="79">
        <f t="shared" si="6"/>
        <v>0</v>
      </c>
      <c r="BM12" s="80">
        <f t="shared" si="6"/>
        <v>0</v>
      </c>
      <c r="BN12" s="81">
        <f t="shared" si="15"/>
        <v>0</v>
      </c>
      <c r="BO12" s="82">
        <f t="shared" si="7"/>
        <v>0</v>
      </c>
      <c r="BP12" s="82">
        <f t="shared" si="7"/>
        <v>0</v>
      </c>
      <c r="BQ12" s="83">
        <f t="shared" si="7"/>
        <v>0</v>
      </c>
      <c r="BR12" s="98">
        <f t="shared" si="16"/>
        <v>0</v>
      </c>
      <c r="BS12" s="99">
        <f t="shared" si="17"/>
        <v>0</v>
      </c>
      <c r="BT12" s="99">
        <f t="shared" si="18"/>
        <v>0</v>
      </c>
      <c r="BU12" s="100">
        <f t="shared" si="19"/>
        <v>0</v>
      </c>
      <c r="BV12" s="144">
        <f t="shared" si="9"/>
        <v>0</v>
      </c>
      <c r="BW12" s="138" t="str">
        <f t="shared" si="20"/>
        <v/>
      </c>
      <c r="BX12" s="139" t="str">
        <f t="shared" si="21"/>
        <v/>
      </c>
      <c r="BY12" s="279" t="str">
        <f t="shared" si="22"/>
        <v/>
      </c>
      <c r="BZ12" s="140"/>
      <c r="CA12" s="141"/>
      <c r="CB12" s="142" t="str">
        <f t="shared" si="23"/>
        <v/>
      </c>
      <c r="CC12" s="4"/>
      <c r="CD12" s="4">
        <f t="shared" si="24"/>
        <v>7</v>
      </c>
      <c r="CE12" s="4">
        <f t="shared" si="25"/>
        <v>0</v>
      </c>
      <c r="CF12" s="4">
        <f t="shared" si="26"/>
        <v>1</v>
      </c>
      <c r="CG12" s="4">
        <f t="shared" ca="1" si="10"/>
        <v>7</v>
      </c>
      <c r="CH12" s="159">
        <v>7</v>
      </c>
      <c r="CI12" s="157">
        <f t="shared" si="11"/>
        <v>1</v>
      </c>
      <c r="CJ12" s="157">
        <f t="shared" ca="1" si="12"/>
        <v>7</v>
      </c>
      <c r="CK12" s="157" t="str">
        <f t="shared" ca="1" si="12"/>
        <v>したくないこと</v>
      </c>
      <c r="CL12" s="158" t="str">
        <f t="shared" ca="1" si="12"/>
        <v>　掃除のバケツをＡさんもＢさんも片付けたくなくてもめている。</v>
      </c>
      <c r="CM12" s="157">
        <f t="shared" ca="1" si="12"/>
        <v>0</v>
      </c>
      <c r="CN12" s="157">
        <f t="shared" ca="1" si="12"/>
        <v>0</v>
      </c>
      <c r="CO12" s="157">
        <f t="shared" ca="1" si="12"/>
        <v>0</v>
      </c>
      <c r="CP12" s="157">
        <f t="shared" ca="1" si="12"/>
        <v>0</v>
      </c>
      <c r="CQ12" s="244" t="str">
        <f t="shared" ca="1" si="27"/>
        <v/>
      </c>
      <c r="CR12" s="244" t="str">
        <f t="shared" ca="1" si="13"/>
        <v/>
      </c>
      <c r="CS12" s="244" t="str">
        <f t="shared" ca="1" si="13"/>
        <v/>
      </c>
      <c r="CT12" s="244" t="str">
        <f t="shared" ca="1" si="13"/>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6">
        <v>2</v>
      </c>
      <c r="B13" s="127" t="s">
        <v>17</v>
      </c>
      <c r="C13" s="130">
        <v>8</v>
      </c>
      <c r="D13" s="332" t="s">
        <v>72</v>
      </c>
      <c r="E13" s="333"/>
      <c r="F13" s="333"/>
      <c r="G13" s="333"/>
      <c r="H13" s="333"/>
      <c r="I13" s="333"/>
      <c r="J13" s="333"/>
      <c r="K13" s="334"/>
      <c r="L13" s="137"/>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4"/>
        <v>0</v>
      </c>
      <c r="BK13" s="79">
        <f t="shared" si="6"/>
        <v>0</v>
      </c>
      <c r="BL13" s="79">
        <f t="shared" si="6"/>
        <v>0</v>
      </c>
      <c r="BM13" s="80">
        <f t="shared" si="6"/>
        <v>0</v>
      </c>
      <c r="BN13" s="81">
        <f t="shared" si="15"/>
        <v>0</v>
      </c>
      <c r="BO13" s="82">
        <f t="shared" si="7"/>
        <v>0</v>
      </c>
      <c r="BP13" s="82">
        <f t="shared" si="7"/>
        <v>0</v>
      </c>
      <c r="BQ13" s="83">
        <f t="shared" si="7"/>
        <v>0</v>
      </c>
      <c r="BR13" s="98">
        <f t="shared" si="16"/>
        <v>0</v>
      </c>
      <c r="BS13" s="99">
        <f t="shared" si="17"/>
        <v>0</v>
      </c>
      <c r="BT13" s="99">
        <f t="shared" si="18"/>
        <v>0</v>
      </c>
      <c r="BU13" s="100">
        <f t="shared" si="19"/>
        <v>0</v>
      </c>
      <c r="BV13" s="144">
        <f t="shared" si="9"/>
        <v>0</v>
      </c>
      <c r="BW13" s="138" t="str">
        <f t="shared" si="20"/>
        <v/>
      </c>
      <c r="BX13" s="139" t="str">
        <f t="shared" si="21"/>
        <v/>
      </c>
      <c r="BY13" s="279" t="str">
        <f t="shared" si="22"/>
        <v/>
      </c>
      <c r="BZ13" s="140"/>
      <c r="CA13" s="141"/>
      <c r="CB13" s="142" t="str">
        <f t="shared" si="23"/>
        <v/>
      </c>
      <c r="CC13" s="4"/>
      <c r="CD13" s="4">
        <f t="shared" si="24"/>
        <v>8</v>
      </c>
      <c r="CE13" s="4">
        <f t="shared" si="25"/>
        <v>0</v>
      </c>
      <c r="CF13" s="4">
        <f t="shared" si="26"/>
        <v>1</v>
      </c>
      <c r="CG13" s="4">
        <f t="shared" ca="1" si="10"/>
        <v>8</v>
      </c>
      <c r="CH13" s="159">
        <v>8</v>
      </c>
      <c r="CI13" s="157">
        <f t="shared" si="11"/>
        <v>1</v>
      </c>
      <c r="CJ13" s="157">
        <f t="shared" ca="1" si="12"/>
        <v>8</v>
      </c>
      <c r="CK13" s="157" t="str">
        <f t="shared" ca="1" si="12"/>
        <v>したくないこと</v>
      </c>
      <c r="CL13" s="158" t="str">
        <f t="shared" ca="1" si="12"/>
        <v>　日直の仕事をＡさんもＢさんもしたくなくてもめている。</v>
      </c>
      <c r="CM13" s="157">
        <f t="shared" ca="1" si="12"/>
        <v>0</v>
      </c>
      <c r="CN13" s="157">
        <f t="shared" ca="1" si="12"/>
        <v>0</v>
      </c>
      <c r="CO13" s="157">
        <f t="shared" ca="1" si="12"/>
        <v>0</v>
      </c>
      <c r="CP13" s="157">
        <f t="shared" ca="1" si="12"/>
        <v>0</v>
      </c>
      <c r="CQ13" s="244" t="str">
        <f t="shared" ca="1" si="27"/>
        <v/>
      </c>
      <c r="CR13" s="244" t="str">
        <f t="shared" ca="1" si="13"/>
        <v/>
      </c>
      <c r="CS13" s="244" t="str">
        <f t="shared" ca="1" si="13"/>
        <v/>
      </c>
      <c r="CT13" s="244" t="str">
        <f t="shared" ca="1" si="13"/>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9">
        <v>3</v>
      </c>
      <c r="B14" s="127" t="s">
        <v>18</v>
      </c>
      <c r="C14" s="130">
        <v>9</v>
      </c>
      <c r="D14" s="332" t="s">
        <v>52</v>
      </c>
      <c r="E14" s="333"/>
      <c r="F14" s="333"/>
      <c r="G14" s="333"/>
      <c r="H14" s="333"/>
      <c r="I14" s="333"/>
      <c r="J14" s="333"/>
      <c r="K14" s="334"/>
      <c r="L14" s="137"/>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4"/>
        <v>0</v>
      </c>
      <c r="BK14" s="79">
        <f t="shared" si="6"/>
        <v>0</v>
      </c>
      <c r="BL14" s="79">
        <f t="shared" si="6"/>
        <v>0</v>
      </c>
      <c r="BM14" s="80">
        <f t="shared" si="6"/>
        <v>0</v>
      </c>
      <c r="BN14" s="81">
        <f t="shared" si="15"/>
        <v>0</v>
      </c>
      <c r="BO14" s="82">
        <f t="shared" si="7"/>
        <v>0</v>
      </c>
      <c r="BP14" s="82">
        <f t="shared" si="7"/>
        <v>0</v>
      </c>
      <c r="BQ14" s="83">
        <f t="shared" si="7"/>
        <v>0</v>
      </c>
      <c r="BR14" s="98">
        <f t="shared" si="16"/>
        <v>0</v>
      </c>
      <c r="BS14" s="99">
        <f t="shared" si="17"/>
        <v>0</v>
      </c>
      <c r="BT14" s="99">
        <f t="shared" si="18"/>
        <v>0</v>
      </c>
      <c r="BU14" s="100">
        <f t="shared" si="19"/>
        <v>0</v>
      </c>
      <c r="BV14" s="144">
        <f t="shared" si="9"/>
        <v>0</v>
      </c>
      <c r="BW14" s="138" t="str">
        <f t="shared" si="20"/>
        <v/>
      </c>
      <c r="BX14" s="139" t="str">
        <f t="shared" si="21"/>
        <v/>
      </c>
      <c r="BY14" s="279" t="str">
        <f t="shared" si="22"/>
        <v/>
      </c>
      <c r="BZ14" s="140"/>
      <c r="CA14" s="141"/>
      <c r="CB14" s="142" t="str">
        <f t="shared" si="23"/>
        <v/>
      </c>
      <c r="CC14" s="4"/>
      <c r="CD14" s="4">
        <f t="shared" si="24"/>
        <v>9</v>
      </c>
      <c r="CE14" s="4">
        <f t="shared" si="25"/>
        <v>0</v>
      </c>
      <c r="CF14" s="4">
        <f t="shared" si="26"/>
        <v>1</v>
      </c>
      <c r="CG14" s="4">
        <f t="shared" ca="1" si="10"/>
        <v>9</v>
      </c>
      <c r="CH14" s="159">
        <v>9</v>
      </c>
      <c r="CI14" s="157">
        <f t="shared" si="11"/>
        <v>1</v>
      </c>
      <c r="CJ14" s="157">
        <f t="shared" ca="1" si="12"/>
        <v>9</v>
      </c>
      <c r="CK14" s="157" t="str">
        <f t="shared" ca="1" si="12"/>
        <v>誤解・くいちがい</v>
      </c>
      <c r="CL14" s="158" t="str">
        <f t="shared" ca="1" si="12"/>
        <v>　Ａさんは友だちと話をしていただけなのに、ＢさんがＡさんに「私の悪口を言ってたでしょ」と言ってもめている。</v>
      </c>
      <c r="CM14" s="157">
        <f t="shared" ca="1" si="12"/>
        <v>0</v>
      </c>
      <c r="CN14" s="157">
        <f t="shared" ca="1" si="12"/>
        <v>0</v>
      </c>
      <c r="CO14" s="157">
        <f t="shared" ca="1" si="12"/>
        <v>0</v>
      </c>
      <c r="CP14" s="157">
        <f t="shared" ca="1" si="12"/>
        <v>0</v>
      </c>
      <c r="CQ14" s="244" t="str">
        <f t="shared" ca="1" si="27"/>
        <v/>
      </c>
      <c r="CR14" s="244" t="str">
        <f t="shared" ca="1" si="13"/>
        <v/>
      </c>
      <c r="CS14" s="244" t="str">
        <f t="shared" ca="1" si="13"/>
        <v/>
      </c>
      <c r="CT14" s="244" t="str">
        <f t="shared" ca="1" si="13"/>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6">
        <v>3</v>
      </c>
      <c r="B15" s="127" t="s">
        <v>18</v>
      </c>
      <c r="C15" s="130">
        <v>10</v>
      </c>
      <c r="D15" s="332" t="s">
        <v>69</v>
      </c>
      <c r="E15" s="333"/>
      <c r="F15" s="333"/>
      <c r="G15" s="333"/>
      <c r="H15" s="333"/>
      <c r="I15" s="333"/>
      <c r="J15" s="333"/>
      <c r="K15" s="334"/>
      <c r="L15" s="137"/>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4"/>
        <v>0</v>
      </c>
      <c r="BK15" s="79">
        <f t="shared" si="6"/>
        <v>0</v>
      </c>
      <c r="BL15" s="79">
        <f t="shared" si="6"/>
        <v>0</v>
      </c>
      <c r="BM15" s="80">
        <f t="shared" si="6"/>
        <v>0</v>
      </c>
      <c r="BN15" s="81">
        <f t="shared" si="15"/>
        <v>0</v>
      </c>
      <c r="BO15" s="82">
        <f t="shared" si="7"/>
        <v>0</v>
      </c>
      <c r="BP15" s="82">
        <f t="shared" si="7"/>
        <v>0</v>
      </c>
      <c r="BQ15" s="83">
        <f t="shared" si="7"/>
        <v>0</v>
      </c>
      <c r="BR15" s="98">
        <f t="shared" si="16"/>
        <v>0</v>
      </c>
      <c r="BS15" s="99">
        <f t="shared" si="17"/>
        <v>0</v>
      </c>
      <c r="BT15" s="99">
        <f t="shared" si="18"/>
        <v>0</v>
      </c>
      <c r="BU15" s="100">
        <f t="shared" si="19"/>
        <v>0</v>
      </c>
      <c r="BV15" s="144">
        <f t="shared" si="9"/>
        <v>0</v>
      </c>
      <c r="BW15" s="138" t="str">
        <f t="shared" si="20"/>
        <v/>
      </c>
      <c r="BX15" s="139" t="str">
        <f t="shared" si="21"/>
        <v/>
      </c>
      <c r="BY15" s="279" t="str">
        <f t="shared" si="22"/>
        <v/>
      </c>
      <c r="BZ15" s="140"/>
      <c r="CA15" s="141"/>
      <c r="CB15" s="142" t="str">
        <f t="shared" si="23"/>
        <v/>
      </c>
      <c r="CC15" s="4"/>
      <c r="CD15" s="4">
        <f t="shared" si="24"/>
        <v>10</v>
      </c>
      <c r="CE15" s="4">
        <f t="shared" si="25"/>
        <v>0</v>
      </c>
      <c r="CF15" s="4">
        <f t="shared" si="26"/>
        <v>1</v>
      </c>
      <c r="CG15" s="4">
        <f t="shared" ca="1" si="10"/>
        <v>10</v>
      </c>
      <c r="CH15" s="159">
        <v>10</v>
      </c>
      <c r="CI15" s="157">
        <f t="shared" si="11"/>
        <v>1</v>
      </c>
      <c r="CJ15" s="157">
        <f t="shared" ca="1" si="12"/>
        <v>10</v>
      </c>
      <c r="CK15" s="157" t="str">
        <f t="shared" ca="1" si="12"/>
        <v>誤解・くいちがい</v>
      </c>
      <c r="CL15" s="158" t="str">
        <f t="shared" ca="1" si="12"/>
        <v>　ＡさんがＢさんの牛乳を配り忘れたとき、Ｂさんが「わざと配らなかった」と言ってもめている。</v>
      </c>
      <c r="CM15" s="157">
        <f t="shared" ca="1" si="12"/>
        <v>0</v>
      </c>
      <c r="CN15" s="157">
        <f t="shared" ca="1" si="12"/>
        <v>0</v>
      </c>
      <c r="CO15" s="157">
        <f t="shared" ca="1" si="12"/>
        <v>0</v>
      </c>
      <c r="CP15" s="157">
        <f t="shared" ca="1" si="12"/>
        <v>0</v>
      </c>
      <c r="CQ15" s="244" t="str">
        <f t="shared" ca="1" si="27"/>
        <v/>
      </c>
      <c r="CR15" s="244" t="str">
        <f t="shared" ca="1" si="13"/>
        <v/>
      </c>
      <c r="CS15" s="244" t="str">
        <f t="shared" ca="1" si="13"/>
        <v/>
      </c>
      <c r="CT15" s="244" t="str">
        <f t="shared" ca="1" si="13"/>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6">
        <v>3</v>
      </c>
      <c r="B16" s="127" t="s">
        <v>18</v>
      </c>
      <c r="C16" s="130">
        <v>11</v>
      </c>
      <c r="D16" s="332" t="s">
        <v>46</v>
      </c>
      <c r="E16" s="333"/>
      <c r="F16" s="333"/>
      <c r="G16" s="333"/>
      <c r="H16" s="333"/>
      <c r="I16" s="333"/>
      <c r="J16" s="333"/>
      <c r="K16" s="334"/>
      <c r="L16" s="137"/>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4"/>
        <v>0</v>
      </c>
      <c r="BK16" s="79">
        <f t="shared" si="6"/>
        <v>0</v>
      </c>
      <c r="BL16" s="79">
        <f t="shared" si="6"/>
        <v>0</v>
      </c>
      <c r="BM16" s="80">
        <f t="shared" si="6"/>
        <v>0</v>
      </c>
      <c r="BN16" s="81">
        <f t="shared" si="15"/>
        <v>0</v>
      </c>
      <c r="BO16" s="82">
        <f t="shared" si="7"/>
        <v>0</v>
      </c>
      <c r="BP16" s="82">
        <f t="shared" si="7"/>
        <v>0</v>
      </c>
      <c r="BQ16" s="83">
        <f t="shared" si="7"/>
        <v>0</v>
      </c>
      <c r="BR16" s="98">
        <f t="shared" si="16"/>
        <v>0</v>
      </c>
      <c r="BS16" s="99">
        <f t="shared" si="17"/>
        <v>0</v>
      </c>
      <c r="BT16" s="99">
        <f t="shared" si="18"/>
        <v>0</v>
      </c>
      <c r="BU16" s="100">
        <f t="shared" si="19"/>
        <v>0</v>
      </c>
      <c r="BV16" s="144">
        <f t="shared" si="9"/>
        <v>0</v>
      </c>
      <c r="BW16" s="138" t="str">
        <f t="shared" si="20"/>
        <v/>
      </c>
      <c r="BX16" s="139" t="str">
        <f t="shared" si="21"/>
        <v/>
      </c>
      <c r="BY16" s="279" t="str">
        <f t="shared" si="22"/>
        <v/>
      </c>
      <c r="BZ16" s="140"/>
      <c r="CA16" s="141"/>
      <c r="CB16" s="142" t="str">
        <f t="shared" si="23"/>
        <v/>
      </c>
      <c r="CC16" s="4"/>
      <c r="CD16" s="4">
        <f t="shared" si="24"/>
        <v>11</v>
      </c>
      <c r="CE16" s="4">
        <f t="shared" si="25"/>
        <v>0</v>
      </c>
      <c r="CF16" s="4">
        <f t="shared" si="26"/>
        <v>1</v>
      </c>
      <c r="CG16" s="4">
        <f t="shared" ca="1" si="10"/>
        <v>11</v>
      </c>
      <c r="CH16" s="159">
        <v>11</v>
      </c>
      <c r="CI16" s="157">
        <f t="shared" si="11"/>
        <v>1</v>
      </c>
      <c r="CJ16" s="157">
        <f t="shared" ref="CJ16:CP25" ca="1" si="28">IFERROR(INDEX(INDIRECT(CJ$4),MATCH($CH16,強制順位,0),1),"")</f>
        <v>11</v>
      </c>
      <c r="CK16" s="157" t="str">
        <f t="shared" ca="1" si="28"/>
        <v>誤解・くいちがい</v>
      </c>
      <c r="CL16" s="158" t="str">
        <f t="shared" ca="1" si="28"/>
        <v>　ドッジボールで、ボールが当たったか当たっていないかで、ＡさんとＢさんがもめている。</v>
      </c>
      <c r="CM16" s="157">
        <f t="shared" ca="1" si="28"/>
        <v>0</v>
      </c>
      <c r="CN16" s="157">
        <f t="shared" ca="1" si="28"/>
        <v>0</v>
      </c>
      <c r="CO16" s="157">
        <f t="shared" ca="1" si="28"/>
        <v>0</v>
      </c>
      <c r="CP16" s="157">
        <f t="shared" ca="1" si="28"/>
        <v>0</v>
      </c>
      <c r="CQ16" s="244" t="str">
        <f t="shared" ca="1" si="27"/>
        <v/>
      </c>
      <c r="CR16" s="244" t="str">
        <f t="shared" ca="1" si="13"/>
        <v/>
      </c>
      <c r="CS16" s="244" t="str">
        <f t="shared" ca="1" si="13"/>
        <v/>
      </c>
      <c r="CT16" s="244" t="str">
        <f t="shared" ca="1" si="13"/>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6">
        <v>3</v>
      </c>
      <c r="B17" s="127" t="s">
        <v>18</v>
      </c>
      <c r="C17" s="130">
        <v>12</v>
      </c>
      <c r="D17" s="332" t="s">
        <v>49</v>
      </c>
      <c r="E17" s="333"/>
      <c r="F17" s="333"/>
      <c r="G17" s="333"/>
      <c r="H17" s="333"/>
      <c r="I17" s="333"/>
      <c r="J17" s="333"/>
      <c r="K17" s="334"/>
      <c r="L17" s="137"/>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4"/>
        <v>0</v>
      </c>
      <c r="BK17" s="79">
        <f t="shared" si="6"/>
        <v>0</v>
      </c>
      <c r="BL17" s="79">
        <f t="shared" si="6"/>
        <v>0</v>
      </c>
      <c r="BM17" s="80">
        <f t="shared" si="6"/>
        <v>0</v>
      </c>
      <c r="BN17" s="81">
        <f t="shared" si="15"/>
        <v>0</v>
      </c>
      <c r="BO17" s="82">
        <f t="shared" si="7"/>
        <v>0</v>
      </c>
      <c r="BP17" s="82">
        <f t="shared" si="7"/>
        <v>0</v>
      </c>
      <c r="BQ17" s="83">
        <f t="shared" si="7"/>
        <v>0</v>
      </c>
      <c r="BR17" s="98">
        <f t="shared" si="16"/>
        <v>0</v>
      </c>
      <c r="BS17" s="99">
        <f t="shared" si="17"/>
        <v>0</v>
      </c>
      <c r="BT17" s="99">
        <f t="shared" si="18"/>
        <v>0</v>
      </c>
      <c r="BU17" s="100">
        <f t="shared" si="19"/>
        <v>0</v>
      </c>
      <c r="BV17" s="144">
        <f t="shared" si="9"/>
        <v>0</v>
      </c>
      <c r="BW17" s="138" t="str">
        <f t="shared" si="20"/>
        <v/>
      </c>
      <c r="BX17" s="139" t="str">
        <f t="shared" si="21"/>
        <v/>
      </c>
      <c r="BY17" s="279" t="str">
        <f t="shared" si="22"/>
        <v/>
      </c>
      <c r="BZ17" s="140"/>
      <c r="CA17" s="141"/>
      <c r="CB17" s="142" t="str">
        <f t="shared" si="23"/>
        <v/>
      </c>
      <c r="CC17" s="4"/>
      <c r="CD17" s="4">
        <f t="shared" si="24"/>
        <v>12</v>
      </c>
      <c r="CE17" s="4">
        <f t="shared" si="25"/>
        <v>0</v>
      </c>
      <c r="CF17" s="4">
        <f t="shared" si="26"/>
        <v>1</v>
      </c>
      <c r="CG17" s="4">
        <f t="shared" ca="1" si="10"/>
        <v>12</v>
      </c>
      <c r="CH17" s="159">
        <v>12</v>
      </c>
      <c r="CI17" s="157">
        <f t="shared" si="11"/>
        <v>1</v>
      </c>
      <c r="CJ17" s="157">
        <f t="shared" ca="1" si="28"/>
        <v>12</v>
      </c>
      <c r="CK17" s="157" t="str">
        <f t="shared" ca="1" si="28"/>
        <v>誤解・くいちがい</v>
      </c>
      <c r="CL17" s="158" t="str">
        <f t="shared" ca="1" si="28"/>
        <v>　ろう下を走ったか、走っていないかで、ＡさんとＢさんがもめている。</v>
      </c>
      <c r="CM17" s="157">
        <f t="shared" ca="1" si="28"/>
        <v>0</v>
      </c>
      <c r="CN17" s="157">
        <f t="shared" ca="1" si="28"/>
        <v>0</v>
      </c>
      <c r="CO17" s="157">
        <f t="shared" ca="1" si="28"/>
        <v>0</v>
      </c>
      <c r="CP17" s="157">
        <f t="shared" ca="1" si="28"/>
        <v>0</v>
      </c>
      <c r="CQ17" s="244" t="str">
        <f t="shared" ca="1" si="27"/>
        <v/>
      </c>
      <c r="CR17" s="244" t="str">
        <f t="shared" ca="1" si="13"/>
        <v/>
      </c>
      <c r="CS17" s="244" t="str">
        <f t="shared" ca="1" si="13"/>
        <v/>
      </c>
      <c r="CT17" s="244" t="str">
        <f t="shared" ca="1" si="13"/>
        <v/>
      </c>
      <c r="JA17" s="5"/>
      <c r="JB17" s="4"/>
    </row>
    <row r="18" spans="1:262" s="1" customFormat="1" ht="39" customHeight="1">
      <c r="A18" s="126">
        <v>3</v>
      </c>
      <c r="B18" s="127" t="s">
        <v>18</v>
      </c>
      <c r="C18" s="130">
        <v>13</v>
      </c>
      <c r="D18" s="332" t="s">
        <v>55</v>
      </c>
      <c r="E18" s="333"/>
      <c r="F18" s="333"/>
      <c r="G18" s="333"/>
      <c r="H18" s="333"/>
      <c r="I18" s="333"/>
      <c r="J18" s="333"/>
      <c r="K18" s="334"/>
      <c r="L18" s="137"/>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4"/>
        <v>0</v>
      </c>
      <c r="BK18" s="79">
        <f t="shared" si="6"/>
        <v>0</v>
      </c>
      <c r="BL18" s="79">
        <f t="shared" si="6"/>
        <v>0</v>
      </c>
      <c r="BM18" s="80">
        <f t="shared" si="6"/>
        <v>0</v>
      </c>
      <c r="BN18" s="81">
        <f t="shared" si="15"/>
        <v>0</v>
      </c>
      <c r="BO18" s="82">
        <f t="shared" si="7"/>
        <v>0</v>
      </c>
      <c r="BP18" s="82">
        <f t="shared" si="7"/>
        <v>0</v>
      </c>
      <c r="BQ18" s="83">
        <f t="shared" si="7"/>
        <v>0</v>
      </c>
      <c r="BR18" s="98">
        <f t="shared" si="16"/>
        <v>0</v>
      </c>
      <c r="BS18" s="99">
        <f t="shared" si="17"/>
        <v>0</v>
      </c>
      <c r="BT18" s="99">
        <f t="shared" si="18"/>
        <v>0</v>
      </c>
      <c r="BU18" s="100">
        <f t="shared" si="19"/>
        <v>0</v>
      </c>
      <c r="BV18" s="144">
        <f t="shared" si="9"/>
        <v>0</v>
      </c>
      <c r="BW18" s="138" t="str">
        <f t="shared" si="20"/>
        <v/>
      </c>
      <c r="BX18" s="139" t="str">
        <f t="shared" si="21"/>
        <v/>
      </c>
      <c r="BY18" s="279" t="str">
        <f t="shared" si="22"/>
        <v/>
      </c>
      <c r="BZ18" s="140"/>
      <c r="CA18" s="141"/>
      <c r="CB18" s="142" t="str">
        <f t="shared" si="23"/>
        <v/>
      </c>
      <c r="CC18" s="4"/>
      <c r="CD18" s="4">
        <f t="shared" si="24"/>
        <v>13</v>
      </c>
      <c r="CE18" s="4">
        <f t="shared" si="25"/>
        <v>0</v>
      </c>
      <c r="CF18" s="4">
        <f t="shared" si="26"/>
        <v>1</v>
      </c>
      <c r="CG18" s="4">
        <f t="shared" ca="1" si="10"/>
        <v>13</v>
      </c>
      <c r="CH18" s="159">
        <v>13</v>
      </c>
      <c r="CI18" s="157">
        <f t="shared" si="11"/>
        <v>1</v>
      </c>
      <c r="CJ18" s="157">
        <f t="shared" ca="1" si="28"/>
        <v>13</v>
      </c>
      <c r="CK18" s="157" t="str">
        <f t="shared" ca="1" si="28"/>
        <v>誤解・くいちがい</v>
      </c>
      <c r="CL18" s="158" t="str">
        <f t="shared" ca="1" si="28"/>
        <v>　通りすがりに机にぶつかったとき、わざとぶつかったかわざとではなかったかで、ＡさんとＢさんがもめている。</v>
      </c>
      <c r="CM18" s="157">
        <f t="shared" ca="1" si="28"/>
        <v>0</v>
      </c>
      <c r="CN18" s="157">
        <f t="shared" ca="1" si="28"/>
        <v>0</v>
      </c>
      <c r="CO18" s="157">
        <f t="shared" ca="1" si="28"/>
        <v>0</v>
      </c>
      <c r="CP18" s="157">
        <f t="shared" ca="1" si="28"/>
        <v>0</v>
      </c>
      <c r="CQ18" s="244" t="str">
        <f t="shared" ca="1" si="27"/>
        <v/>
      </c>
      <c r="CR18" s="244" t="str">
        <f t="shared" ca="1" si="13"/>
        <v/>
      </c>
      <c r="CS18" s="244" t="str">
        <f t="shared" ca="1" si="13"/>
        <v/>
      </c>
      <c r="CT18" s="244" t="str">
        <f t="shared" ca="1" si="13"/>
        <v/>
      </c>
      <c r="JA18" s="5"/>
      <c r="JB18" s="4"/>
    </row>
    <row r="19" spans="1:262" s="1" customFormat="1" ht="39" customHeight="1">
      <c r="A19" s="126">
        <v>3</v>
      </c>
      <c r="B19" s="127" t="s">
        <v>18</v>
      </c>
      <c r="C19" s="130">
        <v>14</v>
      </c>
      <c r="D19" s="332" t="s">
        <v>53</v>
      </c>
      <c r="E19" s="333"/>
      <c r="F19" s="333"/>
      <c r="G19" s="333"/>
      <c r="H19" s="333"/>
      <c r="I19" s="333"/>
      <c r="J19" s="333"/>
      <c r="K19" s="334"/>
      <c r="L19" s="137"/>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4"/>
        <v>0</v>
      </c>
      <c r="BK19" s="79">
        <f t="shared" si="6"/>
        <v>0</v>
      </c>
      <c r="BL19" s="79">
        <f t="shared" si="6"/>
        <v>0</v>
      </c>
      <c r="BM19" s="80">
        <f t="shared" si="6"/>
        <v>0</v>
      </c>
      <c r="BN19" s="81">
        <f t="shared" si="15"/>
        <v>0</v>
      </c>
      <c r="BO19" s="82">
        <f t="shared" si="7"/>
        <v>0</v>
      </c>
      <c r="BP19" s="82">
        <f t="shared" si="7"/>
        <v>0</v>
      </c>
      <c r="BQ19" s="83">
        <f t="shared" si="7"/>
        <v>0</v>
      </c>
      <c r="BR19" s="98">
        <f t="shared" si="16"/>
        <v>0</v>
      </c>
      <c r="BS19" s="99">
        <f t="shared" si="17"/>
        <v>0</v>
      </c>
      <c r="BT19" s="99">
        <f t="shared" si="18"/>
        <v>0</v>
      </c>
      <c r="BU19" s="100">
        <f t="shared" si="19"/>
        <v>0</v>
      </c>
      <c r="BV19" s="144">
        <f t="shared" si="9"/>
        <v>0</v>
      </c>
      <c r="BW19" s="138" t="str">
        <f t="shared" si="20"/>
        <v/>
      </c>
      <c r="BX19" s="139" t="str">
        <f t="shared" si="21"/>
        <v/>
      </c>
      <c r="BY19" s="279" t="str">
        <f t="shared" si="22"/>
        <v/>
      </c>
      <c r="BZ19" s="140"/>
      <c r="CA19" s="141"/>
      <c r="CB19" s="142" t="str">
        <f t="shared" si="23"/>
        <v/>
      </c>
      <c r="CC19" s="4"/>
      <c r="CD19" s="4">
        <f t="shared" si="24"/>
        <v>14</v>
      </c>
      <c r="CE19" s="4">
        <f t="shared" si="25"/>
        <v>0</v>
      </c>
      <c r="CF19" s="4">
        <f t="shared" si="26"/>
        <v>1</v>
      </c>
      <c r="CG19" s="4">
        <f t="shared" ca="1" si="10"/>
        <v>14</v>
      </c>
      <c r="CH19" s="159">
        <v>14</v>
      </c>
      <c r="CI19" s="157">
        <f t="shared" si="11"/>
        <v>1</v>
      </c>
      <c r="CJ19" s="157">
        <f t="shared" ca="1" si="28"/>
        <v>14</v>
      </c>
      <c r="CK19" s="157" t="str">
        <f t="shared" ca="1" si="28"/>
        <v>誤解・くいちがい</v>
      </c>
      <c r="CL19" s="158" t="str">
        <f t="shared" ca="1" si="28"/>
        <v>　悪口を言ったか、言っていないかで、ＡさんとＢさんがもめている。</v>
      </c>
      <c r="CM19" s="157">
        <f t="shared" ca="1" si="28"/>
        <v>0</v>
      </c>
      <c r="CN19" s="157">
        <f t="shared" ca="1" si="28"/>
        <v>0</v>
      </c>
      <c r="CO19" s="157">
        <f t="shared" ca="1" si="28"/>
        <v>0</v>
      </c>
      <c r="CP19" s="157">
        <f t="shared" ca="1" si="28"/>
        <v>0</v>
      </c>
      <c r="CQ19" s="244" t="str">
        <f t="shared" ca="1" si="27"/>
        <v/>
      </c>
      <c r="CR19" s="244" t="str">
        <f t="shared" ca="1" si="13"/>
        <v/>
      </c>
      <c r="CS19" s="244" t="str">
        <f t="shared" ca="1" si="13"/>
        <v/>
      </c>
      <c r="CT19" s="244" t="str">
        <f t="shared" ca="1" si="13"/>
        <v/>
      </c>
      <c r="JA19" s="5"/>
      <c r="JB19" s="4"/>
    </row>
    <row r="20" spans="1:262" s="1" customFormat="1" ht="39" customHeight="1">
      <c r="A20" s="126">
        <v>3</v>
      </c>
      <c r="B20" s="127" t="s">
        <v>18</v>
      </c>
      <c r="C20" s="130">
        <v>15</v>
      </c>
      <c r="D20" s="332" t="s">
        <v>45</v>
      </c>
      <c r="E20" s="333"/>
      <c r="F20" s="333"/>
      <c r="G20" s="333"/>
      <c r="H20" s="333"/>
      <c r="I20" s="333"/>
      <c r="J20" s="333"/>
      <c r="K20" s="334"/>
      <c r="L20" s="137"/>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4"/>
        <v>0</v>
      </c>
      <c r="BK20" s="79">
        <f t="shared" si="6"/>
        <v>0</v>
      </c>
      <c r="BL20" s="79">
        <f t="shared" si="6"/>
        <v>0</v>
      </c>
      <c r="BM20" s="80">
        <f t="shared" si="6"/>
        <v>0</v>
      </c>
      <c r="BN20" s="81">
        <f t="shared" si="15"/>
        <v>0</v>
      </c>
      <c r="BO20" s="82">
        <f t="shared" si="7"/>
        <v>0</v>
      </c>
      <c r="BP20" s="82">
        <f t="shared" si="7"/>
        <v>0</v>
      </c>
      <c r="BQ20" s="83">
        <f t="shared" si="7"/>
        <v>0</v>
      </c>
      <c r="BR20" s="98">
        <f t="shared" si="16"/>
        <v>0</v>
      </c>
      <c r="BS20" s="99">
        <f t="shared" si="17"/>
        <v>0</v>
      </c>
      <c r="BT20" s="99">
        <f t="shared" si="18"/>
        <v>0</v>
      </c>
      <c r="BU20" s="100">
        <f t="shared" si="19"/>
        <v>0</v>
      </c>
      <c r="BV20" s="144">
        <f t="shared" si="9"/>
        <v>0</v>
      </c>
      <c r="BW20" s="138" t="str">
        <f t="shared" si="20"/>
        <v/>
      </c>
      <c r="BX20" s="139" t="str">
        <f t="shared" si="21"/>
        <v/>
      </c>
      <c r="BY20" s="279" t="str">
        <f t="shared" si="22"/>
        <v/>
      </c>
      <c r="BZ20" s="140"/>
      <c r="CA20" s="141"/>
      <c r="CB20" s="142" t="str">
        <f t="shared" si="23"/>
        <v/>
      </c>
      <c r="CD20" s="4">
        <f t="shared" si="24"/>
        <v>15</v>
      </c>
      <c r="CE20" s="4">
        <f t="shared" si="25"/>
        <v>0</v>
      </c>
      <c r="CF20" s="4">
        <f t="shared" si="26"/>
        <v>1</v>
      </c>
      <c r="CG20" s="4">
        <f t="shared" ca="1" si="10"/>
        <v>15</v>
      </c>
      <c r="CH20" s="159">
        <v>15</v>
      </c>
      <c r="CI20" s="157">
        <f t="shared" si="11"/>
        <v>1</v>
      </c>
      <c r="CJ20" s="157">
        <f t="shared" ca="1" si="28"/>
        <v>15</v>
      </c>
      <c r="CK20" s="157" t="str">
        <f t="shared" ca="1" si="28"/>
        <v>誤解・くいちがい</v>
      </c>
      <c r="CL20" s="158" t="str">
        <f t="shared" ca="1" si="28"/>
        <v>　サッカーやドッジボールで、ボールが線から出たか出ていないかで、ＡさんとＢさんがもめている。</v>
      </c>
      <c r="CM20" s="157">
        <f t="shared" ca="1" si="28"/>
        <v>0</v>
      </c>
      <c r="CN20" s="157">
        <f t="shared" ca="1" si="28"/>
        <v>0</v>
      </c>
      <c r="CO20" s="157">
        <f t="shared" ca="1" si="28"/>
        <v>0</v>
      </c>
      <c r="CP20" s="157">
        <f t="shared" ca="1" si="28"/>
        <v>0</v>
      </c>
      <c r="CQ20" s="244" t="str">
        <f t="shared" ca="1" si="27"/>
        <v/>
      </c>
      <c r="CR20" s="244" t="str">
        <f t="shared" ca="1" si="13"/>
        <v/>
      </c>
      <c r="CS20" s="244" t="str">
        <f t="shared" ca="1" si="13"/>
        <v/>
      </c>
      <c r="CT20" s="244" t="str">
        <f t="shared" ca="1" si="13"/>
        <v/>
      </c>
      <c r="JA20" s="5"/>
      <c r="JB20" s="4"/>
    </row>
    <row r="21" spans="1:262" s="1" customFormat="1" ht="39" customHeight="1">
      <c r="A21" s="126">
        <v>3</v>
      </c>
      <c r="B21" s="127" t="s">
        <v>18</v>
      </c>
      <c r="C21" s="130">
        <v>16</v>
      </c>
      <c r="D21" s="332" t="s">
        <v>63</v>
      </c>
      <c r="E21" s="333"/>
      <c r="F21" s="333"/>
      <c r="G21" s="333"/>
      <c r="H21" s="333"/>
      <c r="I21" s="333"/>
      <c r="J21" s="333"/>
      <c r="K21" s="334"/>
      <c r="L21" s="137"/>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4"/>
        <v>0</v>
      </c>
      <c r="BK21" s="79">
        <f t="shared" si="6"/>
        <v>0</v>
      </c>
      <c r="BL21" s="79">
        <f t="shared" si="6"/>
        <v>0</v>
      </c>
      <c r="BM21" s="80">
        <f t="shared" si="6"/>
        <v>0</v>
      </c>
      <c r="BN21" s="81">
        <f t="shared" si="15"/>
        <v>0</v>
      </c>
      <c r="BO21" s="82">
        <f t="shared" si="7"/>
        <v>0</v>
      </c>
      <c r="BP21" s="82">
        <f t="shared" si="7"/>
        <v>0</v>
      </c>
      <c r="BQ21" s="83">
        <f t="shared" si="7"/>
        <v>0</v>
      </c>
      <c r="BR21" s="98">
        <f t="shared" si="16"/>
        <v>0</v>
      </c>
      <c r="BS21" s="99">
        <f t="shared" si="17"/>
        <v>0</v>
      </c>
      <c r="BT21" s="99">
        <f t="shared" si="18"/>
        <v>0</v>
      </c>
      <c r="BU21" s="100">
        <f t="shared" si="19"/>
        <v>0</v>
      </c>
      <c r="BV21" s="144">
        <f t="shared" si="9"/>
        <v>0</v>
      </c>
      <c r="BW21" s="138" t="str">
        <f t="shared" si="20"/>
        <v/>
      </c>
      <c r="BX21" s="139" t="str">
        <f t="shared" si="21"/>
        <v/>
      </c>
      <c r="BY21" s="279" t="str">
        <f t="shared" si="22"/>
        <v/>
      </c>
      <c r="BZ21" s="140"/>
      <c r="CA21" s="141"/>
      <c r="CB21" s="142" t="str">
        <f t="shared" si="23"/>
        <v/>
      </c>
      <c r="CD21" s="4">
        <f t="shared" si="24"/>
        <v>16</v>
      </c>
      <c r="CE21" s="4">
        <f t="shared" si="25"/>
        <v>0</v>
      </c>
      <c r="CF21" s="4">
        <f t="shared" si="26"/>
        <v>1</v>
      </c>
      <c r="CG21" s="4">
        <f t="shared" ca="1" si="10"/>
        <v>16</v>
      </c>
      <c r="CH21" s="159">
        <v>16</v>
      </c>
      <c r="CI21" s="157">
        <f t="shared" si="11"/>
        <v>1</v>
      </c>
      <c r="CJ21" s="157">
        <f t="shared" ca="1" si="28"/>
        <v>16</v>
      </c>
      <c r="CK21" s="157" t="str">
        <f t="shared" ca="1" si="28"/>
        <v>誤解・くいちがい</v>
      </c>
      <c r="CL21" s="158" t="str">
        <f t="shared" ca="1" si="28"/>
        <v>　最初は、２人でふざけて遊んでいたがいつの間にか本気になって、ＡさんとＢさんがもめている。</v>
      </c>
      <c r="CM21" s="157">
        <f t="shared" ca="1" si="28"/>
        <v>0</v>
      </c>
      <c r="CN21" s="157">
        <f t="shared" ca="1" si="28"/>
        <v>0</v>
      </c>
      <c r="CO21" s="157">
        <f t="shared" ca="1" si="28"/>
        <v>0</v>
      </c>
      <c r="CP21" s="157">
        <f t="shared" ca="1" si="28"/>
        <v>0</v>
      </c>
      <c r="CQ21" s="244" t="str">
        <f t="shared" ca="1" si="27"/>
        <v/>
      </c>
      <c r="CR21" s="244" t="str">
        <f t="shared" ca="1" si="13"/>
        <v/>
      </c>
      <c r="CS21" s="244" t="str">
        <f t="shared" ca="1" si="13"/>
        <v/>
      </c>
      <c r="CT21" s="244" t="str">
        <f t="shared" ca="1" si="13"/>
        <v/>
      </c>
      <c r="JA21" s="5"/>
      <c r="JB21" s="4"/>
    </row>
    <row r="22" spans="1:262" s="1" customFormat="1" ht="39" customHeight="1">
      <c r="A22" s="129">
        <v>4</v>
      </c>
      <c r="B22" s="127" t="s">
        <v>19</v>
      </c>
      <c r="C22" s="130">
        <v>17</v>
      </c>
      <c r="D22" s="332" t="s">
        <v>43</v>
      </c>
      <c r="E22" s="333"/>
      <c r="F22" s="333"/>
      <c r="G22" s="333"/>
      <c r="H22" s="333"/>
      <c r="I22" s="333"/>
      <c r="J22" s="333"/>
      <c r="K22" s="334"/>
      <c r="L22" s="137"/>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4"/>
        <v>0</v>
      </c>
      <c r="BK22" s="79">
        <f t="shared" si="14"/>
        <v>0</v>
      </c>
      <c r="BL22" s="79">
        <f t="shared" si="14"/>
        <v>0</v>
      </c>
      <c r="BM22" s="80">
        <f t="shared" si="14"/>
        <v>0</v>
      </c>
      <c r="BN22" s="81">
        <f t="shared" si="15"/>
        <v>0</v>
      </c>
      <c r="BO22" s="82">
        <f t="shared" si="15"/>
        <v>0</v>
      </c>
      <c r="BP22" s="82">
        <f t="shared" si="15"/>
        <v>0</v>
      </c>
      <c r="BQ22" s="83">
        <f t="shared" si="15"/>
        <v>0</v>
      </c>
      <c r="BR22" s="98">
        <f t="shared" si="16"/>
        <v>0</v>
      </c>
      <c r="BS22" s="99">
        <f t="shared" si="17"/>
        <v>0</v>
      </c>
      <c r="BT22" s="99">
        <f t="shared" si="18"/>
        <v>0</v>
      </c>
      <c r="BU22" s="100">
        <f t="shared" si="19"/>
        <v>0</v>
      </c>
      <c r="BV22" s="144">
        <f t="shared" si="9"/>
        <v>0</v>
      </c>
      <c r="BW22" s="138" t="str">
        <f t="shared" si="20"/>
        <v/>
      </c>
      <c r="BX22" s="139" t="str">
        <f t="shared" si="21"/>
        <v/>
      </c>
      <c r="BY22" s="279" t="str">
        <f t="shared" si="22"/>
        <v/>
      </c>
      <c r="BZ22" s="140"/>
      <c r="CA22" s="141"/>
      <c r="CB22" s="142" t="str">
        <f t="shared" si="23"/>
        <v/>
      </c>
      <c r="CD22" s="4">
        <f t="shared" si="24"/>
        <v>17</v>
      </c>
      <c r="CE22" s="4">
        <f t="shared" si="25"/>
        <v>0</v>
      </c>
      <c r="CF22" s="4">
        <f t="shared" si="26"/>
        <v>1</v>
      </c>
      <c r="CG22" s="4">
        <f t="shared" ca="1" si="10"/>
        <v>17</v>
      </c>
      <c r="CH22" s="159">
        <v>17</v>
      </c>
      <c r="CI22" s="157">
        <f t="shared" si="11"/>
        <v>1</v>
      </c>
      <c r="CJ22" s="157">
        <f t="shared" ca="1" si="28"/>
        <v>17</v>
      </c>
      <c r="CK22" s="157" t="str">
        <f t="shared" ca="1" si="28"/>
        <v>ルールやマナー</v>
      </c>
      <c r="CL22" s="158" t="str">
        <f t="shared" ca="1" si="28"/>
        <v>　遊んでいるとき、順番を守らないＡさんにＢさんが注意をしてもめている。</v>
      </c>
      <c r="CM22" s="157">
        <f t="shared" ca="1" si="28"/>
        <v>0</v>
      </c>
      <c r="CN22" s="157">
        <f t="shared" ca="1" si="28"/>
        <v>0</v>
      </c>
      <c r="CO22" s="157">
        <f t="shared" ca="1" si="28"/>
        <v>0</v>
      </c>
      <c r="CP22" s="157">
        <f t="shared" ca="1" si="28"/>
        <v>0</v>
      </c>
      <c r="CQ22" s="244" t="str">
        <f t="shared" ca="1" si="27"/>
        <v/>
      </c>
      <c r="CR22" s="244" t="str">
        <f t="shared" ca="1" si="27"/>
        <v/>
      </c>
      <c r="CS22" s="244" t="str">
        <f t="shared" ca="1" si="27"/>
        <v/>
      </c>
      <c r="CT22" s="244" t="str">
        <f t="shared" ca="1" si="27"/>
        <v/>
      </c>
      <c r="JA22" s="5"/>
      <c r="JB22" s="4"/>
    </row>
    <row r="23" spans="1:262" s="1" customFormat="1" ht="39" customHeight="1">
      <c r="A23" s="126">
        <v>4</v>
      </c>
      <c r="B23" s="127" t="s">
        <v>19</v>
      </c>
      <c r="C23" s="130">
        <v>18</v>
      </c>
      <c r="D23" s="332" t="s">
        <v>60</v>
      </c>
      <c r="E23" s="333"/>
      <c r="F23" s="333"/>
      <c r="G23" s="333"/>
      <c r="H23" s="333"/>
      <c r="I23" s="333"/>
      <c r="J23" s="333"/>
      <c r="K23" s="334"/>
      <c r="L23" s="137"/>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4"/>
        <v>0</v>
      </c>
      <c r="BK23" s="79">
        <f t="shared" si="14"/>
        <v>0</v>
      </c>
      <c r="BL23" s="79">
        <f t="shared" si="14"/>
        <v>0</v>
      </c>
      <c r="BM23" s="80">
        <f t="shared" si="14"/>
        <v>0</v>
      </c>
      <c r="BN23" s="81">
        <f t="shared" si="15"/>
        <v>0</v>
      </c>
      <c r="BO23" s="82">
        <f t="shared" si="15"/>
        <v>0</v>
      </c>
      <c r="BP23" s="82">
        <f t="shared" si="15"/>
        <v>0</v>
      </c>
      <c r="BQ23" s="83">
        <f t="shared" si="15"/>
        <v>0</v>
      </c>
      <c r="BR23" s="98">
        <f t="shared" si="16"/>
        <v>0</v>
      </c>
      <c r="BS23" s="99">
        <f t="shared" si="17"/>
        <v>0</v>
      </c>
      <c r="BT23" s="99">
        <f t="shared" si="18"/>
        <v>0</v>
      </c>
      <c r="BU23" s="100">
        <f t="shared" si="19"/>
        <v>0</v>
      </c>
      <c r="BV23" s="144">
        <f t="shared" si="9"/>
        <v>0</v>
      </c>
      <c r="BW23" s="138" t="str">
        <f t="shared" si="20"/>
        <v/>
      </c>
      <c r="BX23" s="139" t="str">
        <f t="shared" si="21"/>
        <v/>
      </c>
      <c r="BY23" s="279" t="str">
        <f t="shared" si="22"/>
        <v/>
      </c>
      <c r="BZ23" s="140"/>
      <c r="CA23" s="141"/>
      <c r="CB23" s="142" t="str">
        <f t="shared" si="23"/>
        <v/>
      </c>
      <c r="CD23" s="4">
        <f t="shared" si="24"/>
        <v>18</v>
      </c>
      <c r="CE23" s="4">
        <f t="shared" si="25"/>
        <v>0</v>
      </c>
      <c r="CF23" s="4">
        <f t="shared" si="26"/>
        <v>1</v>
      </c>
      <c r="CG23" s="4">
        <f t="shared" ca="1" si="10"/>
        <v>18</v>
      </c>
      <c r="CH23" s="159">
        <v>18</v>
      </c>
      <c r="CI23" s="157">
        <f t="shared" si="11"/>
        <v>1</v>
      </c>
      <c r="CJ23" s="157">
        <f t="shared" ca="1" si="28"/>
        <v>18</v>
      </c>
      <c r="CK23" s="157" t="str">
        <f t="shared" ca="1" si="28"/>
        <v>ルールやマナー</v>
      </c>
      <c r="CL23" s="158" t="str">
        <f t="shared" ca="1" si="28"/>
        <v>　掃除をしないＡさんに、Ｂさんが注意をしてもめている。</v>
      </c>
      <c r="CM23" s="157">
        <f t="shared" ca="1" si="28"/>
        <v>0</v>
      </c>
      <c r="CN23" s="157">
        <f t="shared" ca="1" si="28"/>
        <v>0</v>
      </c>
      <c r="CO23" s="157">
        <f t="shared" ca="1" si="28"/>
        <v>0</v>
      </c>
      <c r="CP23" s="157">
        <f t="shared" ca="1" si="28"/>
        <v>0</v>
      </c>
      <c r="CQ23" s="244" t="str">
        <f t="shared" ca="1" si="27"/>
        <v/>
      </c>
      <c r="CR23" s="244" t="str">
        <f t="shared" ca="1" si="27"/>
        <v/>
      </c>
      <c r="CS23" s="244" t="str">
        <f t="shared" ca="1" si="27"/>
        <v/>
      </c>
      <c r="CT23" s="244" t="str">
        <f t="shared" ca="1" si="27"/>
        <v/>
      </c>
      <c r="JA23" s="5"/>
      <c r="JB23" s="4"/>
    </row>
    <row r="24" spans="1:262" s="1" customFormat="1" ht="39" customHeight="1">
      <c r="A24" s="126">
        <v>4</v>
      </c>
      <c r="B24" s="127" t="s">
        <v>19</v>
      </c>
      <c r="C24" s="130">
        <v>19</v>
      </c>
      <c r="D24" s="332" t="s">
        <v>61</v>
      </c>
      <c r="E24" s="333"/>
      <c r="F24" s="333"/>
      <c r="G24" s="333"/>
      <c r="H24" s="333"/>
      <c r="I24" s="333"/>
      <c r="J24" s="333"/>
      <c r="K24" s="334"/>
      <c r="L24" s="137"/>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4"/>
        <v>0</v>
      </c>
      <c r="BK24" s="79">
        <f t="shared" si="14"/>
        <v>0</v>
      </c>
      <c r="BL24" s="79">
        <f t="shared" si="14"/>
        <v>0</v>
      </c>
      <c r="BM24" s="80">
        <f t="shared" si="14"/>
        <v>0</v>
      </c>
      <c r="BN24" s="81">
        <f t="shared" si="15"/>
        <v>0</v>
      </c>
      <c r="BO24" s="82">
        <f t="shared" si="15"/>
        <v>0</v>
      </c>
      <c r="BP24" s="82">
        <f t="shared" si="15"/>
        <v>0</v>
      </c>
      <c r="BQ24" s="83">
        <f t="shared" si="15"/>
        <v>0</v>
      </c>
      <c r="BR24" s="98">
        <f t="shared" si="16"/>
        <v>0</v>
      </c>
      <c r="BS24" s="99">
        <f t="shared" si="17"/>
        <v>0</v>
      </c>
      <c r="BT24" s="99">
        <f t="shared" si="18"/>
        <v>0</v>
      </c>
      <c r="BU24" s="100">
        <f t="shared" si="19"/>
        <v>0</v>
      </c>
      <c r="BV24" s="144">
        <f t="shared" si="9"/>
        <v>0</v>
      </c>
      <c r="BW24" s="138" t="str">
        <f t="shared" si="20"/>
        <v/>
      </c>
      <c r="BX24" s="139" t="str">
        <f t="shared" si="21"/>
        <v/>
      </c>
      <c r="BY24" s="279" t="str">
        <f t="shared" si="22"/>
        <v/>
      </c>
      <c r="BZ24" s="140"/>
      <c r="CA24" s="141"/>
      <c r="CB24" s="142" t="str">
        <f t="shared" si="23"/>
        <v/>
      </c>
      <c r="CD24" s="4">
        <f t="shared" si="24"/>
        <v>19</v>
      </c>
      <c r="CE24" s="4">
        <f t="shared" si="25"/>
        <v>0</v>
      </c>
      <c r="CF24" s="4">
        <f t="shared" si="26"/>
        <v>1</v>
      </c>
      <c r="CG24" s="4">
        <f t="shared" ca="1" si="10"/>
        <v>19</v>
      </c>
      <c r="CH24" s="159">
        <v>19</v>
      </c>
      <c r="CI24" s="157">
        <f t="shared" si="11"/>
        <v>1</v>
      </c>
      <c r="CJ24" s="157">
        <f t="shared" ca="1" si="28"/>
        <v>19</v>
      </c>
      <c r="CK24" s="157" t="str">
        <f t="shared" ca="1" si="28"/>
        <v>ルールやマナー</v>
      </c>
      <c r="CL24" s="158" t="str">
        <f t="shared" ca="1" si="28"/>
        <v>　みんなで遊ぶと決めた日に、いっしょに遊ばないＡさんにＢさんが注意をしてもめている。</v>
      </c>
      <c r="CM24" s="157">
        <f t="shared" ca="1" si="28"/>
        <v>0</v>
      </c>
      <c r="CN24" s="157">
        <f t="shared" ca="1" si="28"/>
        <v>0</v>
      </c>
      <c r="CO24" s="157">
        <f t="shared" ca="1" si="28"/>
        <v>0</v>
      </c>
      <c r="CP24" s="157">
        <f t="shared" ca="1" si="28"/>
        <v>0</v>
      </c>
      <c r="CQ24" s="244" t="str">
        <f t="shared" ca="1" si="27"/>
        <v/>
      </c>
      <c r="CR24" s="244" t="str">
        <f t="shared" ca="1" si="27"/>
        <v/>
      </c>
      <c r="CS24" s="244" t="str">
        <f t="shared" ca="1" si="27"/>
        <v/>
      </c>
      <c r="CT24" s="244" t="str">
        <f t="shared" ca="1" si="27"/>
        <v/>
      </c>
      <c r="JA24" s="5"/>
      <c r="JB24" s="4"/>
    </row>
    <row r="25" spans="1:262" s="1" customFormat="1" ht="39" customHeight="1">
      <c r="A25" s="126">
        <v>4</v>
      </c>
      <c r="B25" s="127" t="s">
        <v>19</v>
      </c>
      <c r="C25" s="130">
        <v>20</v>
      </c>
      <c r="D25" s="332" t="s">
        <v>54</v>
      </c>
      <c r="E25" s="333"/>
      <c r="F25" s="333"/>
      <c r="G25" s="333"/>
      <c r="H25" s="333"/>
      <c r="I25" s="333"/>
      <c r="J25" s="333"/>
      <c r="K25" s="334"/>
      <c r="L25" s="137"/>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4"/>
        <v>0</v>
      </c>
      <c r="BK25" s="79">
        <f t="shared" si="14"/>
        <v>0</v>
      </c>
      <c r="BL25" s="79">
        <f t="shared" si="14"/>
        <v>0</v>
      </c>
      <c r="BM25" s="80">
        <f t="shared" si="14"/>
        <v>0</v>
      </c>
      <c r="BN25" s="81">
        <f t="shared" si="15"/>
        <v>0</v>
      </c>
      <c r="BO25" s="82">
        <f t="shared" si="15"/>
        <v>0</v>
      </c>
      <c r="BP25" s="82">
        <f t="shared" si="15"/>
        <v>0</v>
      </c>
      <c r="BQ25" s="83">
        <f t="shared" si="15"/>
        <v>0</v>
      </c>
      <c r="BR25" s="98">
        <f t="shared" si="16"/>
        <v>0</v>
      </c>
      <c r="BS25" s="99">
        <f t="shared" si="17"/>
        <v>0</v>
      </c>
      <c r="BT25" s="99">
        <f t="shared" si="18"/>
        <v>0</v>
      </c>
      <c r="BU25" s="100">
        <f t="shared" si="19"/>
        <v>0</v>
      </c>
      <c r="BV25" s="144">
        <f t="shared" si="9"/>
        <v>0</v>
      </c>
      <c r="BW25" s="138" t="str">
        <f t="shared" si="20"/>
        <v/>
      </c>
      <c r="BX25" s="139" t="str">
        <f t="shared" si="21"/>
        <v/>
      </c>
      <c r="BY25" s="279" t="str">
        <f t="shared" si="22"/>
        <v/>
      </c>
      <c r="BZ25" s="140"/>
      <c r="CA25" s="141"/>
      <c r="CB25" s="142" t="str">
        <f t="shared" si="23"/>
        <v/>
      </c>
      <c r="CD25" s="4">
        <f t="shared" si="24"/>
        <v>20</v>
      </c>
      <c r="CE25" s="4">
        <f t="shared" si="25"/>
        <v>0</v>
      </c>
      <c r="CF25" s="4">
        <f t="shared" si="26"/>
        <v>1</v>
      </c>
      <c r="CG25" s="4">
        <f t="shared" ca="1" si="10"/>
        <v>20</v>
      </c>
      <c r="CH25" s="159">
        <v>20</v>
      </c>
      <c r="CI25" s="157">
        <f t="shared" si="11"/>
        <v>1</v>
      </c>
      <c r="CJ25" s="157">
        <f t="shared" ca="1" si="28"/>
        <v>20</v>
      </c>
      <c r="CK25" s="157" t="str">
        <f t="shared" ca="1" si="28"/>
        <v>ルールやマナー</v>
      </c>
      <c r="CL25" s="158" t="str">
        <f t="shared" ca="1" si="28"/>
        <v>　授業が始まっても本を読むのをやめないＡさんに、Ｂさんが注意をしてもめている。</v>
      </c>
      <c r="CM25" s="157">
        <f t="shared" ca="1" si="28"/>
        <v>0</v>
      </c>
      <c r="CN25" s="157">
        <f t="shared" ca="1" si="28"/>
        <v>0</v>
      </c>
      <c r="CO25" s="157">
        <f t="shared" ca="1" si="28"/>
        <v>0</v>
      </c>
      <c r="CP25" s="157">
        <f t="shared" ca="1" si="28"/>
        <v>0</v>
      </c>
      <c r="CQ25" s="244" t="str">
        <f t="shared" ca="1" si="27"/>
        <v/>
      </c>
      <c r="CR25" s="244" t="str">
        <f t="shared" ca="1" si="27"/>
        <v/>
      </c>
      <c r="CS25" s="244" t="str">
        <f t="shared" ca="1" si="27"/>
        <v/>
      </c>
      <c r="CT25" s="244" t="str">
        <f t="shared" ca="1" si="27"/>
        <v/>
      </c>
      <c r="JA25" s="5"/>
      <c r="JB25" s="4"/>
    </row>
    <row r="26" spans="1:262" s="1" customFormat="1" ht="39" customHeight="1">
      <c r="A26" s="126">
        <v>4</v>
      </c>
      <c r="B26" s="127" t="s">
        <v>19</v>
      </c>
      <c r="C26" s="130">
        <v>21</v>
      </c>
      <c r="D26" s="332" t="s">
        <v>68</v>
      </c>
      <c r="E26" s="333"/>
      <c r="F26" s="333"/>
      <c r="G26" s="333"/>
      <c r="H26" s="333"/>
      <c r="I26" s="333"/>
      <c r="J26" s="333"/>
      <c r="K26" s="334"/>
      <c r="L26" s="137"/>
      <c r="M26" s="7"/>
      <c r="N26" s="7"/>
      <c r="O26" s="7"/>
      <c r="P26" s="7"/>
      <c r="Q26" s="7"/>
      <c r="R26" s="7"/>
      <c r="S26" s="7"/>
      <c r="T26" s="7"/>
      <c r="U26" s="7"/>
      <c r="V26" s="7"/>
      <c r="W26" s="7"/>
      <c r="X26" s="7"/>
      <c r="Y26" s="7"/>
      <c r="Z26" s="7"/>
      <c r="AA26" s="7"/>
      <c r="AB26" s="7"/>
      <c r="AC26" s="7"/>
      <c r="AD26" s="7"/>
      <c r="AE26" s="7"/>
      <c r="AF26" s="7"/>
      <c r="AG26" s="7"/>
      <c r="AH26" s="7"/>
      <c r="AI26" s="7"/>
      <c r="AJ26" s="9"/>
      <c r="AK26" s="10"/>
      <c r="AL26" s="7"/>
      <c r="AM26" s="7"/>
      <c r="AN26" s="7"/>
      <c r="AO26" s="7"/>
      <c r="AP26" s="7"/>
      <c r="AQ26" s="7"/>
      <c r="AR26" s="7"/>
      <c r="AS26" s="7"/>
      <c r="AT26" s="7"/>
      <c r="AU26" s="7"/>
      <c r="AV26" s="7"/>
      <c r="AW26" s="7"/>
      <c r="AX26" s="7"/>
      <c r="AY26" s="7"/>
      <c r="AZ26" s="7"/>
      <c r="BA26" s="7"/>
      <c r="BB26" s="7"/>
      <c r="BC26" s="7"/>
      <c r="BD26" s="7"/>
      <c r="BE26" s="7"/>
      <c r="BF26" s="7"/>
      <c r="BG26" s="7"/>
      <c r="BH26" s="7"/>
      <c r="BI26" s="8"/>
      <c r="BJ26" s="78">
        <f t="shared" si="14"/>
        <v>0</v>
      </c>
      <c r="BK26" s="79">
        <f t="shared" si="14"/>
        <v>0</v>
      </c>
      <c r="BL26" s="79">
        <f t="shared" si="14"/>
        <v>0</v>
      </c>
      <c r="BM26" s="80">
        <f t="shared" si="14"/>
        <v>0</v>
      </c>
      <c r="BN26" s="81">
        <f t="shared" si="15"/>
        <v>0</v>
      </c>
      <c r="BO26" s="82">
        <f t="shared" si="15"/>
        <v>0</v>
      </c>
      <c r="BP26" s="82">
        <f t="shared" si="15"/>
        <v>0</v>
      </c>
      <c r="BQ26" s="83">
        <f t="shared" si="15"/>
        <v>0</v>
      </c>
      <c r="BR26" s="98">
        <f t="shared" si="16"/>
        <v>0</v>
      </c>
      <c r="BS26" s="99">
        <f t="shared" si="17"/>
        <v>0</v>
      </c>
      <c r="BT26" s="99">
        <f t="shared" si="18"/>
        <v>0</v>
      </c>
      <c r="BU26" s="100">
        <f t="shared" si="19"/>
        <v>0</v>
      </c>
      <c r="BV26" s="144">
        <f t="shared" si="9"/>
        <v>0</v>
      </c>
      <c r="BW26" s="138" t="str">
        <f t="shared" si="20"/>
        <v/>
      </c>
      <c r="BX26" s="139" t="str">
        <f t="shared" si="21"/>
        <v/>
      </c>
      <c r="BY26" s="279" t="str">
        <f t="shared" si="22"/>
        <v/>
      </c>
      <c r="BZ26" s="140"/>
      <c r="CA26" s="141"/>
      <c r="CB26" s="142" t="str">
        <f t="shared" si="23"/>
        <v/>
      </c>
      <c r="CD26" s="4">
        <f t="shared" si="24"/>
        <v>21</v>
      </c>
      <c r="CE26" s="4">
        <f t="shared" si="25"/>
        <v>0</v>
      </c>
      <c r="CF26" s="4">
        <f t="shared" si="26"/>
        <v>1</v>
      </c>
      <c r="CG26" s="4">
        <f t="shared" ca="1" si="10"/>
        <v>21</v>
      </c>
      <c r="CH26" s="159">
        <v>21</v>
      </c>
      <c r="CI26" s="157">
        <f t="shared" si="11"/>
        <v>1</v>
      </c>
      <c r="CJ26" s="157">
        <f t="shared" ref="CJ26:CP35" ca="1" si="29">IFERROR(INDEX(INDIRECT(CJ$4),MATCH($CH26,強制順位,0),1),"")</f>
        <v>21</v>
      </c>
      <c r="CK26" s="157" t="str">
        <f t="shared" ca="1" si="29"/>
        <v>ルールやマナー</v>
      </c>
      <c r="CL26" s="158" t="str">
        <f t="shared" ca="1" si="29"/>
        <v>　ＡさんがＢさんに「一緒に遊ぼう」と言ったときに、断られてもめている。</v>
      </c>
      <c r="CM26" s="157">
        <f t="shared" ca="1" si="29"/>
        <v>0</v>
      </c>
      <c r="CN26" s="157">
        <f t="shared" ca="1" si="29"/>
        <v>0</v>
      </c>
      <c r="CO26" s="157">
        <f t="shared" ca="1" si="29"/>
        <v>0</v>
      </c>
      <c r="CP26" s="157">
        <f t="shared" ca="1" si="29"/>
        <v>0</v>
      </c>
      <c r="CQ26" s="244" t="str">
        <f t="shared" ca="1" si="27"/>
        <v/>
      </c>
      <c r="CR26" s="244" t="str">
        <f t="shared" ca="1" si="27"/>
        <v/>
      </c>
      <c r="CS26" s="244" t="str">
        <f t="shared" ca="1" si="27"/>
        <v/>
      </c>
      <c r="CT26" s="244" t="str">
        <f t="shared" ca="1" si="27"/>
        <v/>
      </c>
      <c r="JA26" s="5"/>
      <c r="JB26" s="4"/>
    </row>
    <row r="27" spans="1:262" s="1" customFormat="1" ht="39" customHeight="1">
      <c r="A27" s="126">
        <v>4</v>
      </c>
      <c r="B27" s="127" t="s">
        <v>19</v>
      </c>
      <c r="C27" s="130">
        <v>22</v>
      </c>
      <c r="D27" s="332" t="s">
        <v>51</v>
      </c>
      <c r="E27" s="333"/>
      <c r="F27" s="333"/>
      <c r="G27" s="333"/>
      <c r="H27" s="333"/>
      <c r="I27" s="333"/>
      <c r="J27" s="333"/>
      <c r="K27" s="334"/>
      <c r="L27" s="137"/>
      <c r="M27" s="7"/>
      <c r="N27" s="7"/>
      <c r="O27" s="7"/>
      <c r="P27" s="7"/>
      <c r="Q27" s="7"/>
      <c r="R27" s="7"/>
      <c r="S27" s="7"/>
      <c r="T27" s="7"/>
      <c r="U27" s="7"/>
      <c r="V27" s="7"/>
      <c r="W27" s="7"/>
      <c r="X27" s="7"/>
      <c r="Y27" s="7"/>
      <c r="Z27" s="7"/>
      <c r="AA27" s="7"/>
      <c r="AB27" s="7"/>
      <c r="AC27" s="7"/>
      <c r="AD27" s="7"/>
      <c r="AE27" s="7"/>
      <c r="AF27" s="7"/>
      <c r="AG27" s="7"/>
      <c r="AH27" s="7"/>
      <c r="AI27" s="7"/>
      <c r="AJ27" s="9"/>
      <c r="AK27" s="10"/>
      <c r="AL27" s="7"/>
      <c r="AM27" s="7"/>
      <c r="AN27" s="7"/>
      <c r="AO27" s="7"/>
      <c r="AP27" s="7"/>
      <c r="AQ27" s="7"/>
      <c r="AR27" s="7"/>
      <c r="AS27" s="7"/>
      <c r="AT27" s="7"/>
      <c r="AU27" s="7"/>
      <c r="AV27" s="7"/>
      <c r="AW27" s="7"/>
      <c r="AX27" s="7"/>
      <c r="AY27" s="7"/>
      <c r="AZ27" s="7"/>
      <c r="BA27" s="7"/>
      <c r="BB27" s="7"/>
      <c r="BC27" s="7"/>
      <c r="BD27" s="7"/>
      <c r="BE27" s="7"/>
      <c r="BF27" s="7"/>
      <c r="BG27" s="7"/>
      <c r="BH27" s="7"/>
      <c r="BI27" s="8"/>
      <c r="BJ27" s="78">
        <f t="shared" si="14"/>
        <v>0</v>
      </c>
      <c r="BK27" s="79">
        <f t="shared" si="14"/>
        <v>0</v>
      </c>
      <c r="BL27" s="79">
        <f t="shared" si="14"/>
        <v>0</v>
      </c>
      <c r="BM27" s="80">
        <f t="shared" si="14"/>
        <v>0</v>
      </c>
      <c r="BN27" s="81">
        <f t="shared" si="15"/>
        <v>0</v>
      </c>
      <c r="BO27" s="82">
        <f t="shared" si="15"/>
        <v>0</v>
      </c>
      <c r="BP27" s="82">
        <f t="shared" si="15"/>
        <v>0</v>
      </c>
      <c r="BQ27" s="83">
        <f t="shared" si="15"/>
        <v>0</v>
      </c>
      <c r="BR27" s="98">
        <f t="shared" si="16"/>
        <v>0</v>
      </c>
      <c r="BS27" s="99">
        <f t="shared" si="17"/>
        <v>0</v>
      </c>
      <c r="BT27" s="99">
        <f t="shared" si="18"/>
        <v>0</v>
      </c>
      <c r="BU27" s="100">
        <f t="shared" si="19"/>
        <v>0</v>
      </c>
      <c r="BV27" s="144">
        <f t="shared" si="9"/>
        <v>0</v>
      </c>
      <c r="BW27" s="138" t="str">
        <f t="shared" si="20"/>
        <v/>
      </c>
      <c r="BX27" s="139" t="str">
        <f t="shared" si="21"/>
        <v/>
      </c>
      <c r="BY27" s="279" t="str">
        <f t="shared" si="22"/>
        <v/>
      </c>
      <c r="BZ27" s="140"/>
      <c r="CA27" s="141"/>
      <c r="CB27" s="142" t="str">
        <f t="shared" si="23"/>
        <v/>
      </c>
      <c r="CD27" s="4">
        <f t="shared" si="24"/>
        <v>22</v>
      </c>
      <c r="CE27" s="4">
        <f t="shared" si="25"/>
        <v>0</v>
      </c>
      <c r="CF27" s="4">
        <f t="shared" si="26"/>
        <v>1</v>
      </c>
      <c r="CG27" s="4">
        <f t="shared" ca="1" si="10"/>
        <v>22</v>
      </c>
      <c r="CH27" s="159">
        <v>22</v>
      </c>
      <c r="CI27" s="157">
        <f t="shared" si="11"/>
        <v>1</v>
      </c>
      <c r="CJ27" s="157">
        <f t="shared" ca="1" si="29"/>
        <v>22</v>
      </c>
      <c r="CK27" s="157" t="str">
        <f t="shared" ca="1" si="29"/>
        <v>ルールやマナー</v>
      </c>
      <c r="CL27" s="158" t="str">
        <f t="shared" ca="1" si="29"/>
        <v>　Ａさんが授業で２人組をつくるときに「一緒にしよう」と言ったら、Ｂさんに断られてもめている。</v>
      </c>
      <c r="CM27" s="157">
        <f t="shared" ca="1" si="29"/>
        <v>0</v>
      </c>
      <c r="CN27" s="157">
        <f t="shared" ca="1" si="29"/>
        <v>0</v>
      </c>
      <c r="CO27" s="157">
        <f t="shared" ca="1" si="29"/>
        <v>0</v>
      </c>
      <c r="CP27" s="157">
        <f t="shared" ca="1" si="29"/>
        <v>0</v>
      </c>
      <c r="CQ27" s="244" t="str">
        <f t="shared" ca="1" si="27"/>
        <v/>
      </c>
      <c r="CR27" s="244" t="str">
        <f t="shared" ca="1" si="27"/>
        <v/>
      </c>
      <c r="CS27" s="244" t="str">
        <f t="shared" ca="1" si="27"/>
        <v/>
      </c>
      <c r="CT27" s="244" t="str">
        <f t="shared" ca="1" si="27"/>
        <v/>
      </c>
      <c r="JA27" s="5"/>
      <c r="JB27" s="4"/>
    </row>
    <row r="28" spans="1:262" s="1" customFormat="1" ht="39" customHeight="1">
      <c r="A28" s="126">
        <v>4</v>
      </c>
      <c r="B28" s="127" t="s">
        <v>19</v>
      </c>
      <c r="C28" s="130">
        <v>23</v>
      </c>
      <c r="D28" s="332" t="s">
        <v>56</v>
      </c>
      <c r="E28" s="333"/>
      <c r="F28" s="333"/>
      <c r="G28" s="333"/>
      <c r="H28" s="333"/>
      <c r="I28" s="333"/>
      <c r="J28" s="333"/>
      <c r="K28" s="334"/>
      <c r="L28" s="137"/>
      <c r="M28" s="7"/>
      <c r="N28" s="7"/>
      <c r="O28" s="7"/>
      <c r="P28" s="7"/>
      <c r="Q28" s="7"/>
      <c r="R28" s="7"/>
      <c r="S28" s="7"/>
      <c r="T28" s="7"/>
      <c r="U28" s="7"/>
      <c r="V28" s="7"/>
      <c r="W28" s="7"/>
      <c r="X28" s="7"/>
      <c r="Y28" s="7"/>
      <c r="Z28" s="7"/>
      <c r="AA28" s="7"/>
      <c r="AB28" s="7"/>
      <c r="AC28" s="7"/>
      <c r="AD28" s="7"/>
      <c r="AE28" s="7"/>
      <c r="AF28" s="7"/>
      <c r="AG28" s="7"/>
      <c r="AH28" s="7"/>
      <c r="AI28" s="7"/>
      <c r="AJ28" s="9"/>
      <c r="AK28" s="10"/>
      <c r="AL28" s="7"/>
      <c r="AM28" s="7"/>
      <c r="AN28" s="7"/>
      <c r="AO28" s="7"/>
      <c r="AP28" s="7"/>
      <c r="AQ28" s="7"/>
      <c r="AR28" s="7"/>
      <c r="AS28" s="7"/>
      <c r="AT28" s="7"/>
      <c r="AU28" s="7"/>
      <c r="AV28" s="7"/>
      <c r="AW28" s="7"/>
      <c r="AX28" s="7"/>
      <c r="AY28" s="7"/>
      <c r="AZ28" s="7"/>
      <c r="BA28" s="7"/>
      <c r="BB28" s="7"/>
      <c r="BC28" s="7"/>
      <c r="BD28" s="7"/>
      <c r="BE28" s="7"/>
      <c r="BF28" s="7"/>
      <c r="BG28" s="7"/>
      <c r="BH28" s="7"/>
      <c r="BI28" s="8"/>
      <c r="BJ28" s="78">
        <f t="shared" si="14"/>
        <v>0</v>
      </c>
      <c r="BK28" s="79">
        <f t="shared" si="14"/>
        <v>0</v>
      </c>
      <c r="BL28" s="79">
        <f t="shared" si="14"/>
        <v>0</v>
      </c>
      <c r="BM28" s="80">
        <f t="shared" si="14"/>
        <v>0</v>
      </c>
      <c r="BN28" s="81">
        <f t="shared" si="15"/>
        <v>0</v>
      </c>
      <c r="BO28" s="82">
        <f t="shared" si="15"/>
        <v>0</v>
      </c>
      <c r="BP28" s="82">
        <f t="shared" si="15"/>
        <v>0</v>
      </c>
      <c r="BQ28" s="83">
        <f t="shared" si="15"/>
        <v>0</v>
      </c>
      <c r="BR28" s="98">
        <f t="shared" si="16"/>
        <v>0</v>
      </c>
      <c r="BS28" s="99">
        <f t="shared" si="17"/>
        <v>0</v>
      </c>
      <c r="BT28" s="99">
        <f t="shared" si="18"/>
        <v>0</v>
      </c>
      <c r="BU28" s="100">
        <f t="shared" si="19"/>
        <v>0</v>
      </c>
      <c r="BV28" s="144">
        <f t="shared" si="9"/>
        <v>0</v>
      </c>
      <c r="BW28" s="138" t="str">
        <f t="shared" si="20"/>
        <v/>
      </c>
      <c r="BX28" s="139" t="str">
        <f t="shared" si="21"/>
        <v/>
      </c>
      <c r="BY28" s="279" t="str">
        <f t="shared" si="22"/>
        <v/>
      </c>
      <c r="BZ28" s="140"/>
      <c r="CA28" s="141"/>
      <c r="CB28" s="142" t="str">
        <f t="shared" si="23"/>
        <v/>
      </c>
      <c r="CD28" s="4">
        <f t="shared" si="24"/>
        <v>23</v>
      </c>
      <c r="CE28" s="4">
        <f t="shared" si="25"/>
        <v>0</v>
      </c>
      <c r="CF28" s="4">
        <f t="shared" si="26"/>
        <v>1</v>
      </c>
      <c r="CG28" s="4">
        <f t="shared" ca="1" si="10"/>
        <v>23</v>
      </c>
      <c r="CH28" s="159">
        <v>23</v>
      </c>
      <c r="CI28" s="157">
        <f t="shared" si="11"/>
        <v>1</v>
      </c>
      <c r="CJ28" s="157">
        <f t="shared" ca="1" si="29"/>
        <v>23</v>
      </c>
      <c r="CK28" s="157" t="str">
        <f t="shared" ca="1" si="29"/>
        <v>ルールやマナー</v>
      </c>
      <c r="CL28" s="158" t="str">
        <f t="shared" ca="1" si="29"/>
        <v>　ＡさんがＢさんと「一緒に行こう」と約束していたが、他の友だちと行っていることが分かりもめている。</v>
      </c>
      <c r="CM28" s="157">
        <f t="shared" ca="1" si="29"/>
        <v>0</v>
      </c>
      <c r="CN28" s="157">
        <f t="shared" ca="1" si="29"/>
        <v>0</v>
      </c>
      <c r="CO28" s="157">
        <f t="shared" ca="1" si="29"/>
        <v>0</v>
      </c>
      <c r="CP28" s="157">
        <f t="shared" ca="1" si="29"/>
        <v>0</v>
      </c>
      <c r="CQ28" s="244" t="str">
        <f t="shared" ca="1" si="27"/>
        <v/>
      </c>
      <c r="CR28" s="244" t="str">
        <f t="shared" ca="1" si="27"/>
        <v/>
      </c>
      <c r="CS28" s="244" t="str">
        <f t="shared" ca="1" si="27"/>
        <v/>
      </c>
      <c r="CT28" s="244" t="str">
        <f t="shared" ca="1" si="27"/>
        <v/>
      </c>
      <c r="JA28" s="5"/>
      <c r="JB28" s="4"/>
    </row>
    <row r="29" spans="1:262" s="1" customFormat="1" ht="39" customHeight="1">
      <c r="A29" s="126">
        <v>4</v>
      </c>
      <c r="B29" s="127" t="s">
        <v>19</v>
      </c>
      <c r="C29" s="130">
        <v>24</v>
      </c>
      <c r="D29" s="332" t="s">
        <v>66</v>
      </c>
      <c r="E29" s="333"/>
      <c r="F29" s="333"/>
      <c r="G29" s="333"/>
      <c r="H29" s="333"/>
      <c r="I29" s="333"/>
      <c r="J29" s="333"/>
      <c r="K29" s="334"/>
      <c r="L29" s="137"/>
      <c r="M29" s="7"/>
      <c r="N29" s="7"/>
      <c r="O29" s="7"/>
      <c r="P29" s="7"/>
      <c r="Q29" s="7"/>
      <c r="R29" s="7"/>
      <c r="S29" s="7"/>
      <c r="T29" s="7"/>
      <c r="U29" s="7"/>
      <c r="V29" s="7"/>
      <c r="W29" s="7"/>
      <c r="X29" s="7"/>
      <c r="Y29" s="7"/>
      <c r="Z29" s="7"/>
      <c r="AA29" s="7"/>
      <c r="AB29" s="7"/>
      <c r="AC29" s="7"/>
      <c r="AD29" s="7"/>
      <c r="AE29" s="7"/>
      <c r="AF29" s="7"/>
      <c r="AG29" s="7"/>
      <c r="AH29" s="7"/>
      <c r="AI29" s="7"/>
      <c r="AJ29" s="9"/>
      <c r="AK29" s="10"/>
      <c r="AL29" s="7"/>
      <c r="AM29" s="7"/>
      <c r="AN29" s="7"/>
      <c r="AO29" s="7"/>
      <c r="AP29" s="7"/>
      <c r="AQ29" s="7"/>
      <c r="AR29" s="7"/>
      <c r="AS29" s="7"/>
      <c r="AT29" s="7"/>
      <c r="AU29" s="7"/>
      <c r="AV29" s="7"/>
      <c r="AW29" s="7"/>
      <c r="AX29" s="7"/>
      <c r="AY29" s="7"/>
      <c r="AZ29" s="7"/>
      <c r="BA29" s="7"/>
      <c r="BB29" s="7"/>
      <c r="BC29" s="7"/>
      <c r="BD29" s="7"/>
      <c r="BE29" s="7"/>
      <c r="BF29" s="7"/>
      <c r="BG29" s="7"/>
      <c r="BH29" s="7"/>
      <c r="BI29" s="8"/>
      <c r="BJ29" s="78">
        <f t="shared" si="14"/>
        <v>0</v>
      </c>
      <c r="BK29" s="79">
        <f t="shared" si="14"/>
        <v>0</v>
      </c>
      <c r="BL29" s="79">
        <f t="shared" si="14"/>
        <v>0</v>
      </c>
      <c r="BM29" s="80">
        <f t="shared" si="14"/>
        <v>0</v>
      </c>
      <c r="BN29" s="81">
        <f t="shared" si="15"/>
        <v>0</v>
      </c>
      <c r="BO29" s="82">
        <f t="shared" si="15"/>
        <v>0</v>
      </c>
      <c r="BP29" s="82">
        <f t="shared" si="15"/>
        <v>0</v>
      </c>
      <c r="BQ29" s="83">
        <f t="shared" si="15"/>
        <v>0</v>
      </c>
      <c r="BR29" s="98">
        <f t="shared" si="16"/>
        <v>0</v>
      </c>
      <c r="BS29" s="99">
        <f t="shared" si="17"/>
        <v>0</v>
      </c>
      <c r="BT29" s="99">
        <f t="shared" si="18"/>
        <v>0</v>
      </c>
      <c r="BU29" s="100">
        <f t="shared" si="19"/>
        <v>0</v>
      </c>
      <c r="BV29" s="144">
        <f t="shared" si="9"/>
        <v>0</v>
      </c>
      <c r="BW29" s="138" t="str">
        <f t="shared" si="20"/>
        <v/>
      </c>
      <c r="BX29" s="139" t="str">
        <f t="shared" si="21"/>
        <v/>
      </c>
      <c r="BY29" s="279" t="str">
        <f t="shared" si="22"/>
        <v/>
      </c>
      <c r="BZ29" s="140"/>
      <c r="CA29" s="141"/>
      <c r="CB29" s="142" t="str">
        <f t="shared" si="23"/>
        <v/>
      </c>
      <c r="CD29" s="4">
        <f t="shared" si="24"/>
        <v>24</v>
      </c>
      <c r="CE29" s="4">
        <f t="shared" si="25"/>
        <v>0</v>
      </c>
      <c r="CF29" s="4">
        <f t="shared" si="26"/>
        <v>1</v>
      </c>
      <c r="CG29" s="4">
        <f t="shared" ca="1" si="10"/>
        <v>24</v>
      </c>
      <c r="CH29" s="159">
        <v>24</v>
      </c>
      <c r="CI29" s="157">
        <f t="shared" si="11"/>
        <v>1</v>
      </c>
      <c r="CJ29" s="157">
        <f t="shared" ca="1" si="29"/>
        <v>24</v>
      </c>
      <c r="CK29" s="157" t="str">
        <f t="shared" ca="1" si="29"/>
        <v>ルールやマナー</v>
      </c>
      <c r="CL29" s="158" t="str">
        <f t="shared" ca="1" si="29"/>
        <v>　Ａさんがふざけて、Ｂさんが嫌がるあだ名で呼んでもめている。</v>
      </c>
      <c r="CM29" s="157">
        <f t="shared" ca="1" si="29"/>
        <v>0</v>
      </c>
      <c r="CN29" s="157">
        <f t="shared" ca="1" si="29"/>
        <v>0</v>
      </c>
      <c r="CO29" s="157">
        <f t="shared" ca="1" si="29"/>
        <v>0</v>
      </c>
      <c r="CP29" s="157">
        <f t="shared" ca="1" si="29"/>
        <v>0</v>
      </c>
      <c r="CQ29" s="244" t="str">
        <f t="shared" ca="1" si="27"/>
        <v/>
      </c>
      <c r="CR29" s="244" t="str">
        <f t="shared" ca="1" si="27"/>
        <v/>
      </c>
      <c r="CS29" s="244" t="str">
        <f t="shared" ca="1" si="27"/>
        <v/>
      </c>
      <c r="CT29" s="244" t="str">
        <f t="shared" ca="1" si="27"/>
        <v/>
      </c>
      <c r="JA29" s="5"/>
      <c r="JB29" s="4"/>
    </row>
    <row r="30" spans="1:262" s="1" customFormat="1" ht="39" customHeight="1">
      <c r="A30" s="126">
        <v>4</v>
      </c>
      <c r="B30" s="127" t="s">
        <v>19</v>
      </c>
      <c r="C30" s="130">
        <v>25</v>
      </c>
      <c r="D30" s="332" t="s">
        <v>71</v>
      </c>
      <c r="E30" s="333"/>
      <c r="F30" s="333"/>
      <c r="G30" s="333"/>
      <c r="H30" s="333"/>
      <c r="I30" s="333"/>
      <c r="J30" s="333"/>
      <c r="K30" s="334"/>
      <c r="L30" s="137"/>
      <c r="M30" s="7"/>
      <c r="N30" s="7"/>
      <c r="O30" s="7"/>
      <c r="P30" s="7"/>
      <c r="Q30" s="7"/>
      <c r="R30" s="7"/>
      <c r="S30" s="7"/>
      <c r="T30" s="7"/>
      <c r="U30" s="7"/>
      <c r="V30" s="7"/>
      <c r="W30" s="7"/>
      <c r="X30" s="7"/>
      <c r="Y30" s="7"/>
      <c r="Z30" s="7"/>
      <c r="AA30" s="7"/>
      <c r="AB30" s="7"/>
      <c r="AC30" s="7"/>
      <c r="AD30" s="7"/>
      <c r="AE30" s="7"/>
      <c r="AF30" s="7"/>
      <c r="AG30" s="7"/>
      <c r="AH30" s="7"/>
      <c r="AI30" s="7"/>
      <c r="AJ30" s="9"/>
      <c r="AK30" s="10"/>
      <c r="AL30" s="7"/>
      <c r="AM30" s="7"/>
      <c r="AN30" s="7"/>
      <c r="AO30" s="7"/>
      <c r="AP30" s="7"/>
      <c r="AQ30" s="7"/>
      <c r="AR30" s="7"/>
      <c r="AS30" s="7"/>
      <c r="AT30" s="7"/>
      <c r="AU30" s="7"/>
      <c r="AV30" s="7"/>
      <c r="AW30" s="7"/>
      <c r="AX30" s="7"/>
      <c r="AY30" s="7"/>
      <c r="AZ30" s="7"/>
      <c r="BA30" s="7"/>
      <c r="BB30" s="7"/>
      <c r="BC30" s="7"/>
      <c r="BD30" s="7"/>
      <c r="BE30" s="7"/>
      <c r="BF30" s="7"/>
      <c r="BG30" s="7"/>
      <c r="BH30" s="7"/>
      <c r="BI30" s="8"/>
      <c r="BJ30" s="78">
        <f t="shared" si="14"/>
        <v>0</v>
      </c>
      <c r="BK30" s="79">
        <f t="shared" si="14"/>
        <v>0</v>
      </c>
      <c r="BL30" s="79">
        <f t="shared" si="14"/>
        <v>0</v>
      </c>
      <c r="BM30" s="80">
        <f t="shared" si="14"/>
        <v>0</v>
      </c>
      <c r="BN30" s="81">
        <f t="shared" si="15"/>
        <v>0</v>
      </c>
      <c r="BO30" s="82">
        <f t="shared" si="15"/>
        <v>0</v>
      </c>
      <c r="BP30" s="82">
        <f t="shared" si="15"/>
        <v>0</v>
      </c>
      <c r="BQ30" s="83">
        <f t="shared" si="15"/>
        <v>0</v>
      </c>
      <c r="BR30" s="98">
        <f t="shared" si="16"/>
        <v>0</v>
      </c>
      <c r="BS30" s="99">
        <f t="shared" si="17"/>
        <v>0</v>
      </c>
      <c r="BT30" s="99">
        <f t="shared" si="18"/>
        <v>0</v>
      </c>
      <c r="BU30" s="100">
        <f t="shared" si="19"/>
        <v>0</v>
      </c>
      <c r="BV30" s="144">
        <f t="shared" si="9"/>
        <v>0</v>
      </c>
      <c r="BW30" s="138" t="str">
        <f t="shared" si="20"/>
        <v/>
      </c>
      <c r="BX30" s="139" t="str">
        <f t="shared" si="21"/>
        <v/>
      </c>
      <c r="BY30" s="279" t="str">
        <f t="shared" si="22"/>
        <v/>
      </c>
      <c r="BZ30" s="140"/>
      <c r="CA30" s="141"/>
      <c r="CB30" s="142" t="str">
        <f t="shared" si="23"/>
        <v/>
      </c>
      <c r="CD30" s="4">
        <f t="shared" si="24"/>
        <v>25</v>
      </c>
      <c r="CE30" s="4">
        <f t="shared" si="25"/>
        <v>0</v>
      </c>
      <c r="CF30" s="4">
        <f t="shared" si="26"/>
        <v>1</v>
      </c>
      <c r="CG30" s="4">
        <f t="shared" ca="1" si="10"/>
        <v>25</v>
      </c>
      <c r="CH30" s="159">
        <v>25</v>
      </c>
      <c r="CI30" s="157">
        <f t="shared" si="11"/>
        <v>1</v>
      </c>
      <c r="CJ30" s="157">
        <f t="shared" ca="1" si="29"/>
        <v>25</v>
      </c>
      <c r="CK30" s="157" t="str">
        <f t="shared" ca="1" si="29"/>
        <v>ルールやマナー</v>
      </c>
      <c r="CL30" s="158" t="str">
        <f t="shared" ca="1" si="29"/>
        <v>　Ａさんが、Ｂさんの好きな人を友だちにばらしたことでもめている。</v>
      </c>
      <c r="CM30" s="157">
        <f t="shared" ca="1" si="29"/>
        <v>0</v>
      </c>
      <c r="CN30" s="157">
        <f t="shared" ca="1" si="29"/>
        <v>0</v>
      </c>
      <c r="CO30" s="157">
        <f t="shared" ca="1" si="29"/>
        <v>0</v>
      </c>
      <c r="CP30" s="157">
        <f t="shared" ca="1" si="29"/>
        <v>0</v>
      </c>
      <c r="CQ30" s="244" t="str">
        <f t="shared" ca="1" si="27"/>
        <v/>
      </c>
      <c r="CR30" s="244" t="str">
        <f t="shared" ca="1" si="27"/>
        <v/>
      </c>
      <c r="CS30" s="244" t="str">
        <f t="shared" ca="1" si="27"/>
        <v/>
      </c>
      <c r="CT30" s="244" t="str">
        <f t="shared" ca="1" si="27"/>
        <v/>
      </c>
      <c r="JA30" s="5"/>
      <c r="JB30" s="4"/>
    </row>
    <row r="31" spans="1:262" s="1" customFormat="1" ht="39" customHeight="1">
      <c r="A31" s="129">
        <v>5</v>
      </c>
      <c r="B31" s="127" t="s">
        <v>20</v>
      </c>
      <c r="C31" s="130">
        <v>26</v>
      </c>
      <c r="D31" s="332" t="s">
        <v>65</v>
      </c>
      <c r="E31" s="333"/>
      <c r="F31" s="333"/>
      <c r="G31" s="333"/>
      <c r="H31" s="333"/>
      <c r="I31" s="333"/>
      <c r="J31" s="333"/>
      <c r="K31" s="334"/>
      <c r="L31" s="137"/>
      <c r="M31" s="7"/>
      <c r="N31" s="7"/>
      <c r="O31" s="7"/>
      <c r="P31" s="7"/>
      <c r="Q31" s="7"/>
      <c r="R31" s="7"/>
      <c r="S31" s="7"/>
      <c r="T31" s="7"/>
      <c r="U31" s="7"/>
      <c r="V31" s="7"/>
      <c r="W31" s="7"/>
      <c r="X31" s="7"/>
      <c r="Y31" s="7"/>
      <c r="Z31" s="7"/>
      <c r="AA31" s="7"/>
      <c r="AB31" s="7"/>
      <c r="AC31" s="7"/>
      <c r="AD31" s="7"/>
      <c r="AE31" s="7"/>
      <c r="AF31" s="7"/>
      <c r="AG31" s="7"/>
      <c r="AH31" s="7"/>
      <c r="AI31" s="7"/>
      <c r="AJ31" s="9"/>
      <c r="AK31" s="10"/>
      <c r="AL31" s="7"/>
      <c r="AM31" s="7"/>
      <c r="AN31" s="7"/>
      <c r="AO31" s="7"/>
      <c r="AP31" s="7"/>
      <c r="AQ31" s="7"/>
      <c r="AR31" s="7"/>
      <c r="AS31" s="7"/>
      <c r="AT31" s="7"/>
      <c r="AU31" s="7"/>
      <c r="AV31" s="7"/>
      <c r="AW31" s="7"/>
      <c r="AX31" s="7"/>
      <c r="AY31" s="7"/>
      <c r="AZ31" s="7"/>
      <c r="BA31" s="7"/>
      <c r="BB31" s="7"/>
      <c r="BC31" s="7"/>
      <c r="BD31" s="7"/>
      <c r="BE31" s="7"/>
      <c r="BF31" s="7"/>
      <c r="BG31" s="7"/>
      <c r="BH31" s="7"/>
      <c r="BI31" s="8"/>
      <c r="BJ31" s="78">
        <f t="shared" si="14"/>
        <v>0</v>
      </c>
      <c r="BK31" s="79">
        <f t="shared" si="14"/>
        <v>0</v>
      </c>
      <c r="BL31" s="79">
        <f t="shared" si="14"/>
        <v>0</v>
      </c>
      <c r="BM31" s="80">
        <f t="shared" si="14"/>
        <v>0</v>
      </c>
      <c r="BN31" s="81">
        <f t="shared" si="15"/>
        <v>0</v>
      </c>
      <c r="BO31" s="82">
        <f t="shared" si="15"/>
        <v>0</v>
      </c>
      <c r="BP31" s="82">
        <f t="shared" si="15"/>
        <v>0</v>
      </c>
      <c r="BQ31" s="83">
        <f t="shared" si="15"/>
        <v>0</v>
      </c>
      <c r="BR31" s="98">
        <f t="shared" si="16"/>
        <v>0</v>
      </c>
      <c r="BS31" s="99">
        <f t="shared" si="17"/>
        <v>0</v>
      </c>
      <c r="BT31" s="99">
        <f t="shared" si="18"/>
        <v>0</v>
      </c>
      <c r="BU31" s="100">
        <f t="shared" si="19"/>
        <v>0</v>
      </c>
      <c r="BV31" s="144">
        <f t="shared" si="9"/>
        <v>0</v>
      </c>
      <c r="BW31" s="138" t="str">
        <f t="shared" si="20"/>
        <v/>
      </c>
      <c r="BX31" s="139" t="str">
        <f t="shared" si="21"/>
        <v/>
      </c>
      <c r="BY31" s="279" t="str">
        <f t="shared" si="22"/>
        <v/>
      </c>
      <c r="BZ31" s="140"/>
      <c r="CA31" s="141"/>
      <c r="CB31" s="142" t="str">
        <f t="shared" si="23"/>
        <v/>
      </c>
      <c r="CD31" s="4">
        <f t="shared" si="24"/>
        <v>26</v>
      </c>
      <c r="CE31" s="4">
        <f t="shared" si="25"/>
        <v>0</v>
      </c>
      <c r="CF31" s="4">
        <f t="shared" si="26"/>
        <v>1</v>
      </c>
      <c r="CG31" s="4">
        <f t="shared" ca="1" si="10"/>
        <v>26</v>
      </c>
      <c r="CH31" s="159">
        <v>26</v>
      </c>
      <c r="CI31" s="157">
        <f t="shared" si="11"/>
        <v>1</v>
      </c>
      <c r="CJ31" s="157">
        <f t="shared" ca="1" si="29"/>
        <v>26</v>
      </c>
      <c r="CK31" s="157" t="str">
        <f t="shared" ca="1" si="29"/>
        <v>言い方</v>
      </c>
      <c r="CL31" s="158" t="str">
        <f t="shared" ca="1" si="29"/>
        <v>　Ａさんが「トランプをしたい」と言ったら、Ｂさんが「いや」と言ってもめている。</v>
      </c>
      <c r="CM31" s="157">
        <f t="shared" ca="1" si="29"/>
        <v>0</v>
      </c>
      <c r="CN31" s="157">
        <f t="shared" ca="1" si="29"/>
        <v>0</v>
      </c>
      <c r="CO31" s="157">
        <f t="shared" ca="1" si="29"/>
        <v>0</v>
      </c>
      <c r="CP31" s="157">
        <f t="shared" ca="1" si="29"/>
        <v>0</v>
      </c>
      <c r="CQ31" s="244" t="str">
        <f t="shared" ca="1" si="27"/>
        <v/>
      </c>
      <c r="CR31" s="244" t="str">
        <f t="shared" ca="1" si="27"/>
        <v/>
      </c>
      <c r="CS31" s="244" t="str">
        <f t="shared" ca="1" si="27"/>
        <v/>
      </c>
      <c r="CT31" s="244" t="str">
        <f t="shared" ca="1" si="27"/>
        <v/>
      </c>
      <c r="JA31" s="5"/>
      <c r="JB31" s="4"/>
    </row>
    <row r="32" spans="1:262" s="1" customFormat="1" ht="39" customHeight="1">
      <c r="A32" s="126">
        <v>5</v>
      </c>
      <c r="B32" s="127" t="s">
        <v>20</v>
      </c>
      <c r="C32" s="130">
        <v>27</v>
      </c>
      <c r="D32" s="332" t="s">
        <v>47</v>
      </c>
      <c r="E32" s="333"/>
      <c r="F32" s="333"/>
      <c r="G32" s="333"/>
      <c r="H32" s="333"/>
      <c r="I32" s="333"/>
      <c r="J32" s="333"/>
      <c r="K32" s="334"/>
      <c r="L32" s="137"/>
      <c r="M32" s="7"/>
      <c r="N32" s="7"/>
      <c r="O32" s="7"/>
      <c r="P32" s="7"/>
      <c r="Q32" s="7"/>
      <c r="R32" s="7"/>
      <c r="S32" s="7"/>
      <c r="T32" s="7"/>
      <c r="U32" s="7"/>
      <c r="V32" s="7"/>
      <c r="W32" s="7"/>
      <c r="X32" s="7"/>
      <c r="Y32" s="7"/>
      <c r="Z32" s="7"/>
      <c r="AA32" s="7"/>
      <c r="AB32" s="7"/>
      <c r="AC32" s="7"/>
      <c r="AD32" s="7"/>
      <c r="AE32" s="7"/>
      <c r="AF32" s="7"/>
      <c r="AG32" s="7"/>
      <c r="AH32" s="7"/>
      <c r="AI32" s="7"/>
      <c r="AJ32" s="9"/>
      <c r="AK32" s="10"/>
      <c r="AL32" s="7"/>
      <c r="AM32" s="7"/>
      <c r="AN32" s="7"/>
      <c r="AO32" s="7"/>
      <c r="AP32" s="7"/>
      <c r="AQ32" s="7"/>
      <c r="AR32" s="7"/>
      <c r="AS32" s="7"/>
      <c r="AT32" s="7"/>
      <c r="AU32" s="7"/>
      <c r="AV32" s="7"/>
      <c r="AW32" s="7"/>
      <c r="AX32" s="7"/>
      <c r="AY32" s="7"/>
      <c r="AZ32" s="7"/>
      <c r="BA32" s="7"/>
      <c r="BB32" s="7"/>
      <c r="BC32" s="7"/>
      <c r="BD32" s="7"/>
      <c r="BE32" s="7"/>
      <c r="BF32" s="7"/>
      <c r="BG32" s="7"/>
      <c r="BH32" s="7"/>
      <c r="BI32" s="8"/>
      <c r="BJ32" s="78">
        <f t="shared" si="14"/>
        <v>0</v>
      </c>
      <c r="BK32" s="79">
        <f t="shared" si="14"/>
        <v>0</v>
      </c>
      <c r="BL32" s="79">
        <f t="shared" si="14"/>
        <v>0</v>
      </c>
      <c r="BM32" s="80">
        <f t="shared" si="14"/>
        <v>0</v>
      </c>
      <c r="BN32" s="81">
        <f t="shared" si="15"/>
        <v>0</v>
      </c>
      <c r="BO32" s="82">
        <f t="shared" si="15"/>
        <v>0</v>
      </c>
      <c r="BP32" s="82">
        <f t="shared" si="15"/>
        <v>0</v>
      </c>
      <c r="BQ32" s="83">
        <f t="shared" si="15"/>
        <v>0</v>
      </c>
      <c r="BR32" s="98">
        <f t="shared" si="16"/>
        <v>0</v>
      </c>
      <c r="BS32" s="99">
        <f t="shared" si="17"/>
        <v>0</v>
      </c>
      <c r="BT32" s="99">
        <f t="shared" si="18"/>
        <v>0</v>
      </c>
      <c r="BU32" s="100">
        <f t="shared" si="19"/>
        <v>0</v>
      </c>
      <c r="BV32" s="144">
        <f t="shared" si="9"/>
        <v>0</v>
      </c>
      <c r="BW32" s="138" t="str">
        <f t="shared" si="20"/>
        <v/>
      </c>
      <c r="BX32" s="139" t="str">
        <f t="shared" si="21"/>
        <v/>
      </c>
      <c r="BY32" s="279" t="str">
        <f t="shared" si="22"/>
        <v/>
      </c>
      <c r="BZ32" s="140"/>
      <c r="CA32" s="141"/>
      <c r="CB32" s="142" t="str">
        <f t="shared" si="23"/>
        <v/>
      </c>
      <c r="CD32" s="4">
        <f t="shared" si="24"/>
        <v>27</v>
      </c>
      <c r="CE32" s="4">
        <f t="shared" si="25"/>
        <v>0</v>
      </c>
      <c r="CF32" s="4">
        <f t="shared" si="26"/>
        <v>1</v>
      </c>
      <c r="CG32" s="4">
        <f t="shared" ca="1" si="10"/>
        <v>27</v>
      </c>
      <c r="CH32" s="159">
        <v>27</v>
      </c>
      <c r="CI32" s="157">
        <f t="shared" si="11"/>
        <v>1</v>
      </c>
      <c r="CJ32" s="157">
        <f t="shared" ca="1" si="29"/>
        <v>27</v>
      </c>
      <c r="CK32" s="157" t="str">
        <f t="shared" ca="1" si="29"/>
        <v>言い方</v>
      </c>
      <c r="CL32" s="158" t="str">
        <f t="shared" ca="1" si="29"/>
        <v>　話し合いで、Ａさんが強い言い方をしたことで、Ｂさんが腹を立ててもめている。　</v>
      </c>
      <c r="CM32" s="157">
        <f t="shared" ca="1" si="29"/>
        <v>0</v>
      </c>
      <c r="CN32" s="157">
        <f t="shared" ca="1" si="29"/>
        <v>0</v>
      </c>
      <c r="CO32" s="157">
        <f t="shared" ca="1" si="29"/>
        <v>0</v>
      </c>
      <c r="CP32" s="157">
        <f t="shared" ca="1" si="29"/>
        <v>0</v>
      </c>
      <c r="CQ32" s="244" t="str">
        <f t="shared" ca="1" si="27"/>
        <v/>
      </c>
      <c r="CR32" s="244" t="str">
        <f t="shared" ca="1" si="27"/>
        <v/>
      </c>
      <c r="CS32" s="244" t="str">
        <f t="shared" ca="1" si="27"/>
        <v/>
      </c>
      <c r="CT32" s="244" t="str">
        <f t="shared" ca="1" si="27"/>
        <v/>
      </c>
      <c r="JA32" s="5"/>
      <c r="JB32" s="4"/>
    </row>
    <row r="33" spans="1:262" s="1" customFormat="1" ht="39" customHeight="1">
      <c r="A33" s="126">
        <v>5</v>
      </c>
      <c r="B33" s="127" t="s">
        <v>20</v>
      </c>
      <c r="C33" s="130">
        <v>28</v>
      </c>
      <c r="D33" s="332" t="s">
        <v>42</v>
      </c>
      <c r="E33" s="333"/>
      <c r="F33" s="333"/>
      <c r="G33" s="333"/>
      <c r="H33" s="333"/>
      <c r="I33" s="333"/>
      <c r="J33" s="333"/>
      <c r="K33" s="334"/>
      <c r="L33" s="137"/>
      <c r="M33" s="7"/>
      <c r="N33" s="7"/>
      <c r="O33" s="7"/>
      <c r="P33" s="7"/>
      <c r="Q33" s="7"/>
      <c r="R33" s="7"/>
      <c r="S33" s="7"/>
      <c r="T33" s="7"/>
      <c r="U33" s="7"/>
      <c r="V33" s="7"/>
      <c r="W33" s="7"/>
      <c r="X33" s="7"/>
      <c r="Y33" s="7"/>
      <c r="Z33" s="7"/>
      <c r="AA33" s="7"/>
      <c r="AB33" s="7"/>
      <c r="AC33" s="7"/>
      <c r="AD33" s="7"/>
      <c r="AE33" s="7"/>
      <c r="AF33" s="7"/>
      <c r="AG33" s="7"/>
      <c r="AH33" s="7"/>
      <c r="AI33" s="7"/>
      <c r="AJ33" s="9"/>
      <c r="AK33" s="10"/>
      <c r="AL33" s="7"/>
      <c r="AM33" s="7"/>
      <c r="AN33" s="7"/>
      <c r="AO33" s="7"/>
      <c r="AP33" s="7"/>
      <c r="AQ33" s="7"/>
      <c r="AR33" s="7"/>
      <c r="AS33" s="7"/>
      <c r="AT33" s="7"/>
      <c r="AU33" s="7"/>
      <c r="AV33" s="7"/>
      <c r="AW33" s="7"/>
      <c r="AX33" s="7"/>
      <c r="AY33" s="7"/>
      <c r="AZ33" s="7"/>
      <c r="BA33" s="7"/>
      <c r="BB33" s="7"/>
      <c r="BC33" s="7"/>
      <c r="BD33" s="7"/>
      <c r="BE33" s="7"/>
      <c r="BF33" s="7"/>
      <c r="BG33" s="7"/>
      <c r="BH33" s="7"/>
      <c r="BI33" s="8"/>
      <c r="BJ33" s="78">
        <f t="shared" si="14"/>
        <v>0</v>
      </c>
      <c r="BK33" s="79">
        <f t="shared" si="14"/>
        <v>0</v>
      </c>
      <c r="BL33" s="79">
        <f t="shared" si="14"/>
        <v>0</v>
      </c>
      <c r="BM33" s="80">
        <f t="shared" si="14"/>
        <v>0</v>
      </c>
      <c r="BN33" s="81">
        <f t="shared" si="15"/>
        <v>0</v>
      </c>
      <c r="BO33" s="82">
        <f t="shared" si="15"/>
        <v>0</v>
      </c>
      <c r="BP33" s="82">
        <f t="shared" si="15"/>
        <v>0</v>
      </c>
      <c r="BQ33" s="83">
        <f t="shared" si="15"/>
        <v>0</v>
      </c>
      <c r="BR33" s="98">
        <f t="shared" si="16"/>
        <v>0</v>
      </c>
      <c r="BS33" s="99">
        <f t="shared" si="17"/>
        <v>0</v>
      </c>
      <c r="BT33" s="99">
        <f t="shared" si="18"/>
        <v>0</v>
      </c>
      <c r="BU33" s="100">
        <f t="shared" si="19"/>
        <v>0</v>
      </c>
      <c r="BV33" s="144">
        <f t="shared" si="9"/>
        <v>0</v>
      </c>
      <c r="BW33" s="138" t="str">
        <f t="shared" si="20"/>
        <v/>
      </c>
      <c r="BX33" s="139" t="str">
        <f t="shared" si="21"/>
        <v/>
      </c>
      <c r="BY33" s="279" t="str">
        <f t="shared" si="22"/>
        <v/>
      </c>
      <c r="BZ33" s="140"/>
      <c r="CA33" s="141"/>
      <c r="CB33" s="142" t="str">
        <f t="shared" si="23"/>
        <v/>
      </c>
      <c r="CD33" s="4">
        <f t="shared" si="24"/>
        <v>28</v>
      </c>
      <c r="CE33" s="4">
        <f t="shared" si="25"/>
        <v>0</v>
      </c>
      <c r="CF33" s="4">
        <f t="shared" si="26"/>
        <v>1</v>
      </c>
      <c r="CG33" s="4">
        <f t="shared" ca="1" si="10"/>
        <v>28</v>
      </c>
      <c r="CH33" s="159">
        <v>28</v>
      </c>
      <c r="CI33" s="157">
        <f t="shared" si="11"/>
        <v>1</v>
      </c>
      <c r="CJ33" s="157">
        <f t="shared" ca="1" si="29"/>
        <v>28</v>
      </c>
      <c r="CK33" s="157" t="str">
        <f t="shared" ca="1" si="29"/>
        <v>言い方</v>
      </c>
      <c r="CL33" s="158" t="str">
        <f t="shared" ca="1" si="29"/>
        <v>　Ａさんが投げたボールをＢさんが取り損ねて、「ちゃんと取れ」「ちゃんと投げろ」と言い合ってもめている。</v>
      </c>
      <c r="CM33" s="157">
        <f t="shared" ca="1" si="29"/>
        <v>0</v>
      </c>
      <c r="CN33" s="157">
        <f t="shared" ca="1" si="29"/>
        <v>0</v>
      </c>
      <c r="CO33" s="157">
        <f t="shared" ca="1" si="29"/>
        <v>0</v>
      </c>
      <c r="CP33" s="157">
        <f t="shared" ca="1" si="29"/>
        <v>0</v>
      </c>
      <c r="CQ33" s="244" t="str">
        <f t="shared" ca="1" si="27"/>
        <v/>
      </c>
      <c r="CR33" s="244" t="str">
        <f t="shared" ca="1" si="27"/>
        <v/>
      </c>
      <c r="CS33" s="244" t="str">
        <f t="shared" ca="1" si="27"/>
        <v/>
      </c>
      <c r="CT33" s="244" t="str">
        <f t="shared" ca="1" si="27"/>
        <v/>
      </c>
      <c r="JA33" s="5"/>
      <c r="JB33" s="4"/>
    </row>
    <row r="34" spans="1:262" s="1" customFormat="1" ht="39" customHeight="1">
      <c r="A34" s="126">
        <v>5</v>
      </c>
      <c r="B34" s="127" t="s">
        <v>20</v>
      </c>
      <c r="C34" s="130">
        <v>29</v>
      </c>
      <c r="D34" s="332" t="s">
        <v>64</v>
      </c>
      <c r="E34" s="333"/>
      <c r="F34" s="333"/>
      <c r="G34" s="333"/>
      <c r="H34" s="333"/>
      <c r="I34" s="333"/>
      <c r="J34" s="333"/>
      <c r="K34" s="334"/>
      <c r="L34" s="137"/>
      <c r="M34" s="7"/>
      <c r="N34" s="7"/>
      <c r="O34" s="7"/>
      <c r="P34" s="7"/>
      <c r="Q34" s="7"/>
      <c r="R34" s="7"/>
      <c r="S34" s="7"/>
      <c r="T34" s="7"/>
      <c r="U34" s="7"/>
      <c r="V34" s="7"/>
      <c r="W34" s="7"/>
      <c r="X34" s="7"/>
      <c r="Y34" s="7"/>
      <c r="Z34" s="7"/>
      <c r="AA34" s="7"/>
      <c r="AB34" s="7"/>
      <c r="AC34" s="7"/>
      <c r="AD34" s="7"/>
      <c r="AE34" s="7"/>
      <c r="AF34" s="7"/>
      <c r="AG34" s="7"/>
      <c r="AH34" s="7"/>
      <c r="AI34" s="7"/>
      <c r="AJ34" s="9"/>
      <c r="AK34" s="10"/>
      <c r="AL34" s="7"/>
      <c r="AM34" s="7"/>
      <c r="AN34" s="7"/>
      <c r="AO34" s="7"/>
      <c r="AP34" s="7"/>
      <c r="AQ34" s="7"/>
      <c r="AR34" s="7"/>
      <c r="AS34" s="7"/>
      <c r="AT34" s="7"/>
      <c r="AU34" s="7"/>
      <c r="AV34" s="7"/>
      <c r="AW34" s="7"/>
      <c r="AX34" s="7"/>
      <c r="AY34" s="7"/>
      <c r="AZ34" s="7"/>
      <c r="BA34" s="7"/>
      <c r="BB34" s="7"/>
      <c r="BC34" s="7"/>
      <c r="BD34" s="7"/>
      <c r="BE34" s="7"/>
      <c r="BF34" s="7"/>
      <c r="BG34" s="7"/>
      <c r="BH34" s="7"/>
      <c r="BI34" s="8"/>
      <c r="BJ34" s="78">
        <f t="shared" si="14"/>
        <v>0</v>
      </c>
      <c r="BK34" s="79">
        <f t="shared" si="14"/>
        <v>0</v>
      </c>
      <c r="BL34" s="79">
        <f t="shared" si="14"/>
        <v>0</v>
      </c>
      <c r="BM34" s="80">
        <f t="shared" si="14"/>
        <v>0</v>
      </c>
      <c r="BN34" s="81">
        <f t="shared" si="15"/>
        <v>0</v>
      </c>
      <c r="BO34" s="82">
        <f t="shared" si="15"/>
        <v>0</v>
      </c>
      <c r="BP34" s="82">
        <f t="shared" si="15"/>
        <v>0</v>
      </c>
      <c r="BQ34" s="83">
        <f t="shared" si="15"/>
        <v>0</v>
      </c>
      <c r="BR34" s="98">
        <f t="shared" si="16"/>
        <v>0</v>
      </c>
      <c r="BS34" s="99">
        <f t="shared" si="17"/>
        <v>0</v>
      </c>
      <c r="BT34" s="99">
        <f t="shared" si="18"/>
        <v>0</v>
      </c>
      <c r="BU34" s="100">
        <f t="shared" si="19"/>
        <v>0</v>
      </c>
      <c r="BV34" s="144">
        <f t="shared" si="9"/>
        <v>0</v>
      </c>
      <c r="BW34" s="138" t="str">
        <f t="shared" si="20"/>
        <v/>
      </c>
      <c r="BX34" s="139" t="str">
        <f t="shared" si="21"/>
        <v/>
      </c>
      <c r="BY34" s="279" t="str">
        <f t="shared" si="22"/>
        <v/>
      </c>
      <c r="BZ34" s="140"/>
      <c r="CA34" s="141"/>
      <c r="CB34" s="142" t="str">
        <f t="shared" si="23"/>
        <v/>
      </c>
      <c r="CD34" s="4">
        <f t="shared" si="24"/>
        <v>29</v>
      </c>
      <c r="CE34" s="4">
        <f t="shared" si="25"/>
        <v>0</v>
      </c>
      <c r="CF34" s="4">
        <f t="shared" si="26"/>
        <v>1</v>
      </c>
      <c r="CG34" s="4">
        <f t="shared" ca="1" si="10"/>
        <v>29</v>
      </c>
      <c r="CH34" s="159">
        <v>29</v>
      </c>
      <c r="CI34" s="157">
        <f t="shared" si="11"/>
        <v>1</v>
      </c>
      <c r="CJ34" s="157">
        <f t="shared" ca="1" si="29"/>
        <v>29</v>
      </c>
      <c r="CK34" s="157" t="str">
        <f t="shared" ca="1" si="29"/>
        <v>言い方</v>
      </c>
      <c r="CL34" s="158" t="str">
        <f t="shared" ca="1" si="29"/>
        <v>　物を運んでいるとき、ＡさんがＢさんから「ちゃんと持ってよ！」と強く言われて、もめている。</v>
      </c>
      <c r="CM34" s="157">
        <f t="shared" ca="1" si="29"/>
        <v>0</v>
      </c>
      <c r="CN34" s="157">
        <f t="shared" ca="1" si="29"/>
        <v>0</v>
      </c>
      <c r="CO34" s="157">
        <f t="shared" ca="1" si="29"/>
        <v>0</v>
      </c>
      <c r="CP34" s="157">
        <f t="shared" ca="1" si="29"/>
        <v>0</v>
      </c>
      <c r="CQ34" s="244" t="str">
        <f t="shared" ca="1" si="27"/>
        <v/>
      </c>
      <c r="CR34" s="244" t="str">
        <f t="shared" ca="1" si="27"/>
        <v/>
      </c>
      <c r="CS34" s="244" t="str">
        <f t="shared" ca="1" si="27"/>
        <v/>
      </c>
      <c r="CT34" s="244" t="str">
        <f t="shared" ca="1" si="27"/>
        <v/>
      </c>
      <c r="JA34" s="5"/>
      <c r="JB34" s="4"/>
    </row>
    <row r="35" spans="1:262" s="1" customFormat="1" ht="39" customHeight="1">
      <c r="A35" s="126">
        <v>5</v>
      </c>
      <c r="B35" s="127" t="s">
        <v>20</v>
      </c>
      <c r="C35" s="130">
        <v>30</v>
      </c>
      <c r="D35" s="332" t="s">
        <v>62</v>
      </c>
      <c r="E35" s="333"/>
      <c r="F35" s="333"/>
      <c r="G35" s="333"/>
      <c r="H35" s="333"/>
      <c r="I35" s="333"/>
      <c r="J35" s="333"/>
      <c r="K35" s="334"/>
      <c r="L35" s="137"/>
      <c r="M35" s="7"/>
      <c r="N35" s="7"/>
      <c r="O35" s="7"/>
      <c r="P35" s="7"/>
      <c r="Q35" s="7"/>
      <c r="R35" s="7"/>
      <c r="S35" s="7"/>
      <c r="T35" s="7"/>
      <c r="U35" s="7"/>
      <c r="V35" s="7"/>
      <c r="W35" s="7"/>
      <c r="X35" s="7"/>
      <c r="Y35" s="7"/>
      <c r="Z35" s="7"/>
      <c r="AA35" s="7"/>
      <c r="AB35" s="7"/>
      <c r="AC35" s="7"/>
      <c r="AD35" s="7"/>
      <c r="AE35" s="7"/>
      <c r="AF35" s="7"/>
      <c r="AG35" s="7"/>
      <c r="AH35" s="7"/>
      <c r="AI35" s="7"/>
      <c r="AJ35" s="9"/>
      <c r="AK35" s="10"/>
      <c r="AL35" s="7"/>
      <c r="AM35" s="7"/>
      <c r="AN35" s="7"/>
      <c r="AO35" s="7"/>
      <c r="AP35" s="7"/>
      <c r="AQ35" s="7"/>
      <c r="AR35" s="7"/>
      <c r="AS35" s="7"/>
      <c r="AT35" s="7"/>
      <c r="AU35" s="7"/>
      <c r="AV35" s="7"/>
      <c r="AW35" s="7"/>
      <c r="AX35" s="7"/>
      <c r="AY35" s="7"/>
      <c r="AZ35" s="7"/>
      <c r="BA35" s="7"/>
      <c r="BB35" s="7"/>
      <c r="BC35" s="7"/>
      <c r="BD35" s="7"/>
      <c r="BE35" s="7"/>
      <c r="BF35" s="7"/>
      <c r="BG35" s="7"/>
      <c r="BH35" s="7"/>
      <c r="BI35" s="8"/>
      <c r="BJ35" s="78">
        <f t="shared" si="14"/>
        <v>0</v>
      </c>
      <c r="BK35" s="79">
        <f t="shared" si="14"/>
        <v>0</v>
      </c>
      <c r="BL35" s="79">
        <f t="shared" si="14"/>
        <v>0</v>
      </c>
      <c r="BM35" s="80">
        <f t="shared" si="14"/>
        <v>0</v>
      </c>
      <c r="BN35" s="81">
        <f t="shared" si="15"/>
        <v>0</v>
      </c>
      <c r="BO35" s="82">
        <f t="shared" si="15"/>
        <v>0</v>
      </c>
      <c r="BP35" s="82">
        <f t="shared" si="15"/>
        <v>0</v>
      </c>
      <c r="BQ35" s="83">
        <f t="shared" si="15"/>
        <v>0</v>
      </c>
      <c r="BR35" s="98">
        <f t="shared" si="16"/>
        <v>0</v>
      </c>
      <c r="BS35" s="99">
        <f t="shared" si="17"/>
        <v>0</v>
      </c>
      <c r="BT35" s="99">
        <f t="shared" si="18"/>
        <v>0</v>
      </c>
      <c r="BU35" s="100">
        <f t="shared" si="19"/>
        <v>0</v>
      </c>
      <c r="BV35" s="144">
        <f t="shared" si="9"/>
        <v>0</v>
      </c>
      <c r="BW35" s="138" t="str">
        <f t="shared" si="20"/>
        <v/>
      </c>
      <c r="BX35" s="139" t="str">
        <f t="shared" si="21"/>
        <v/>
      </c>
      <c r="BY35" s="279" t="str">
        <f t="shared" si="22"/>
        <v/>
      </c>
      <c r="BZ35" s="140"/>
      <c r="CA35" s="141"/>
      <c r="CB35" s="142" t="str">
        <f t="shared" si="23"/>
        <v/>
      </c>
      <c r="CD35" s="4">
        <f t="shared" si="24"/>
        <v>30</v>
      </c>
      <c r="CE35" s="4">
        <f t="shared" si="25"/>
        <v>0</v>
      </c>
      <c r="CF35" s="4">
        <f t="shared" si="26"/>
        <v>1</v>
      </c>
      <c r="CG35" s="4">
        <f t="shared" ca="1" si="10"/>
        <v>30</v>
      </c>
      <c r="CH35" s="159">
        <v>30</v>
      </c>
      <c r="CI35" s="157">
        <f t="shared" si="11"/>
        <v>1</v>
      </c>
      <c r="CJ35" s="157">
        <f t="shared" ca="1" si="29"/>
        <v>30</v>
      </c>
      <c r="CK35" s="157" t="str">
        <f t="shared" ca="1" si="29"/>
        <v>言い方</v>
      </c>
      <c r="CL35" s="158" t="str">
        <f t="shared" ca="1" si="29"/>
        <v>　Ａさんが「Ｂさん、給食当番でしょ！早くして」と言ったことで、Ｂさんが腹を立ててもめている。</v>
      </c>
      <c r="CM35" s="157">
        <f t="shared" ca="1" si="29"/>
        <v>0</v>
      </c>
      <c r="CN35" s="157">
        <f t="shared" ca="1" si="29"/>
        <v>0</v>
      </c>
      <c r="CO35" s="157">
        <f t="shared" ca="1" si="29"/>
        <v>0</v>
      </c>
      <c r="CP35" s="157">
        <f t="shared" ca="1" si="29"/>
        <v>0</v>
      </c>
      <c r="CQ35" s="244" t="str">
        <f t="shared" ca="1" si="27"/>
        <v/>
      </c>
      <c r="CR35" s="244" t="str">
        <f t="shared" ca="1" si="27"/>
        <v/>
      </c>
      <c r="CS35" s="244" t="str">
        <f t="shared" ca="1" si="27"/>
        <v/>
      </c>
      <c r="CT35" s="244" t="str">
        <f t="shared" ca="1" si="27"/>
        <v/>
      </c>
      <c r="JA35" s="5"/>
      <c r="JB35" s="4"/>
    </row>
    <row r="36" spans="1:262" s="1" customFormat="1" ht="39" customHeight="1">
      <c r="A36" s="126">
        <v>5</v>
      </c>
      <c r="B36" s="127" t="s">
        <v>20</v>
      </c>
      <c r="C36" s="130">
        <v>31</v>
      </c>
      <c r="D36" s="332" t="s">
        <v>57</v>
      </c>
      <c r="E36" s="333"/>
      <c r="F36" s="333"/>
      <c r="G36" s="333"/>
      <c r="H36" s="333"/>
      <c r="I36" s="333"/>
      <c r="J36" s="333"/>
      <c r="K36" s="334"/>
      <c r="L36" s="137"/>
      <c r="M36" s="7"/>
      <c r="N36" s="7"/>
      <c r="O36" s="7"/>
      <c r="P36" s="7"/>
      <c r="Q36" s="7"/>
      <c r="R36" s="7"/>
      <c r="S36" s="7"/>
      <c r="T36" s="7"/>
      <c r="U36" s="7"/>
      <c r="V36" s="7"/>
      <c r="W36" s="7"/>
      <c r="X36" s="7"/>
      <c r="Y36" s="7"/>
      <c r="Z36" s="7"/>
      <c r="AA36" s="7"/>
      <c r="AB36" s="7"/>
      <c r="AC36" s="7"/>
      <c r="AD36" s="7"/>
      <c r="AE36" s="7"/>
      <c r="AF36" s="7"/>
      <c r="AG36" s="7"/>
      <c r="AH36" s="7"/>
      <c r="AI36" s="7"/>
      <c r="AJ36" s="9"/>
      <c r="AK36" s="10"/>
      <c r="AL36" s="7"/>
      <c r="AM36" s="7"/>
      <c r="AN36" s="7"/>
      <c r="AO36" s="7"/>
      <c r="AP36" s="7"/>
      <c r="AQ36" s="7"/>
      <c r="AR36" s="7"/>
      <c r="AS36" s="7"/>
      <c r="AT36" s="7"/>
      <c r="AU36" s="7"/>
      <c r="AV36" s="7"/>
      <c r="AW36" s="7"/>
      <c r="AX36" s="7"/>
      <c r="AY36" s="7"/>
      <c r="AZ36" s="7"/>
      <c r="BA36" s="7"/>
      <c r="BB36" s="7"/>
      <c r="BC36" s="7"/>
      <c r="BD36" s="7"/>
      <c r="BE36" s="7"/>
      <c r="BF36" s="7"/>
      <c r="BG36" s="7"/>
      <c r="BH36" s="7"/>
      <c r="BI36" s="8"/>
      <c r="BJ36" s="78">
        <f t="shared" si="14"/>
        <v>0</v>
      </c>
      <c r="BK36" s="79">
        <f t="shared" si="14"/>
        <v>0</v>
      </c>
      <c r="BL36" s="79">
        <f t="shared" si="14"/>
        <v>0</v>
      </c>
      <c r="BM36" s="80">
        <f t="shared" si="14"/>
        <v>0</v>
      </c>
      <c r="BN36" s="81">
        <f t="shared" si="15"/>
        <v>0</v>
      </c>
      <c r="BO36" s="82">
        <f t="shared" si="15"/>
        <v>0</v>
      </c>
      <c r="BP36" s="82">
        <f t="shared" si="15"/>
        <v>0</v>
      </c>
      <c r="BQ36" s="83">
        <f t="shared" si="15"/>
        <v>0</v>
      </c>
      <c r="BR36" s="98">
        <f t="shared" si="16"/>
        <v>0</v>
      </c>
      <c r="BS36" s="99">
        <f t="shared" si="17"/>
        <v>0</v>
      </c>
      <c r="BT36" s="99">
        <f t="shared" si="18"/>
        <v>0</v>
      </c>
      <c r="BU36" s="100">
        <f t="shared" si="19"/>
        <v>0</v>
      </c>
      <c r="BV36" s="144">
        <f t="shared" si="9"/>
        <v>0</v>
      </c>
      <c r="BW36" s="138" t="str">
        <f t="shared" si="20"/>
        <v/>
      </c>
      <c r="BX36" s="139" t="str">
        <f t="shared" si="21"/>
        <v/>
      </c>
      <c r="BY36" s="279" t="str">
        <f t="shared" si="22"/>
        <v/>
      </c>
      <c r="BZ36" s="140"/>
      <c r="CA36" s="141"/>
      <c r="CB36" s="142" t="str">
        <f t="shared" si="23"/>
        <v/>
      </c>
      <c r="CD36" s="4">
        <f t="shared" si="24"/>
        <v>31</v>
      </c>
      <c r="CE36" s="4">
        <f t="shared" si="25"/>
        <v>0</v>
      </c>
      <c r="CF36" s="4">
        <f t="shared" si="26"/>
        <v>1</v>
      </c>
      <c r="CG36" s="4">
        <f t="shared" ca="1" si="10"/>
        <v>31</v>
      </c>
      <c r="CH36" s="159">
        <v>31</v>
      </c>
      <c r="CI36" s="157">
        <f t="shared" si="11"/>
        <v>1</v>
      </c>
      <c r="CJ36" s="157">
        <f t="shared" ref="CJ36:CP37" ca="1" si="30">IFERROR(INDEX(INDIRECT(CJ$4),MATCH($CH36,強制順位,0),1),"")</f>
        <v>31</v>
      </c>
      <c r="CK36" s="157" t="str">
        <f t="shared" ca="1" si="30"/>
        <v>言い方</v>
      </c>
      <c r="CL36" s="158" t="str">
        <f t="shared" ca="1" si="30"/>
        <v>　Ａさんの帰りの用意が遅くて、Ｂさんから「早くして」と強く言われてもめている。</v>
      </c>
      <c r="CM36" s="157">
        <f t="shared" ca="1" si="30"/>
        <v>0</v>
      </c>
      <c r="CN36" s="157">
        <f t="shared" ca="1" si="30"/>
        <v>0</v>
      </c>
      <c r="CO36" s="157">
        <f t="shared" ca="1" si="30"/>
        <v>0</v>
      </c>
      <c r="CP36" s="157">
        <f t="shared" ca="1" si="30"/>
        <v>0</v>
      </c>
      <c r="CQ36" s="244" t="str">
        <f t="shared" ca="1" si="27"/>
        <v/>
      </c>
      <c r="CR36" s="244" t="str">
        <f t="shared" ca="1" si="27"/>
        <v/>
      </c>
      <c r="CS36" s="244" t="str">
        <f t="shared" ca="1" si="27"/>
        <v/>
      </c>
      <c r="CT36" s="244" t="str">
        <f t="shared" ca="1" si="27"/>
        <v/>
      </c>
      <c r="JA36" s="5"/>
      <c r="JB36" s="4"/>
    </row>
    <row r="37" spans="1:262" s="1" customFormat="1" ht="39" customHeight="1">
      <c r="A37" s="126">
        <v>5</v>
      </c>
      <c r="B37" s="127" t="s">
        <v>20</v>
      </c>
      <c r="C37" s="130">
        <v>32</v>
      </c>
      <c r="D37" s="332" t="s">
        <v>50</v>
      </c>
      <c r="E37" s="333"/>
      <c r="F37" s="333"/>
      <c r="G37" s="333"/>
      <c r="H37" s="333"/>
      <c r="I37" s="333"/>
      <c r="J37" s="333"/>
      <c r="K37" s="334"/>
      <c r="L37" s="137"/>
      <c r="M37" s="7"/>
      <c r="N37" s="7"/>
      <c r="O37" s="7"/>
      <c r="P37" s="7"/>
      <c r="Q37" s="7"/>
      <c r="R37" s="7"/>
      <c r="S37" s="7"/>
      <c r="T37" s="7"/>
      <c r="U37" s="7"/>
      <c r="V37" s="7"/>
      <c r="W37" s="7"/>
      <c r="X37" s="7"/>
      <c r="Y37" s="7"/>
      <c r="Z37" s="7"/>
      <c r="AA37" s="7"/>
      <c r="AB37" s="7"/>
      <c r="AC37" s="7"/>
      <c r="AD37" s="7"/>
      <c r="AE37" s="7"/>
      <c r="AF37" s="7"/>
      <c r="AG37" s="7"/>
      <c r="AH37" s="7"/>
      <c r="AI37" s="7"/>
      <c r="AJ37" s="9"/>
      <c r="AK37" s="10"/>
      <c r="AL37" s="7"/>
      <c r="AM37" s="7"/>
      <c r="AN37" s="7"/>
      <c r="AO37" s="7"/>
      <c r="AP37" s="7"/>
      <c r="AQ37" s="7"/>
      <c r="AR37" s="7"/>
      <c r="AS37" s="7"/>
      <c r="AT37" s="7"/>
      <c r="AU37" s="7"/>
      <c r="AV37" s="7"/>
      <c r="AW37" s="7"/>
      <c r="AX37" s="7"/>
      <c r="AY37" s="7"/>
      <c r="AZ37" s="7"/>
      <c r="BA37" s="7"/>
      <c r="BB37" s="7"/>
      <c r="BC37" s="7"/>
      <c r="BD37" s="7"/>
      <c r="BE37" s="7"/>
      <c r="BF37" s="7"/>
      <c r="BG37" s="7"/>
      <c r="BH37" s="7"/>
      <c r="BI37" s="8"/>
      <c r="BJ37" s="78">
        <f t="shared" si="14"/>
        <v>0</v>
      </c>
      <c r="BK37" s="79">
        <f t="shared" si="14"/>
        <v>0</v>
      </c>
      <c r="BL37" s="79">
        <f t="shared" si="14"/>
        <v>0</v>
      </c>
      <c r="BM37" s="80">
        <f t="shared" si="14"/>
        <v>0</v>
      </c>
      <c r="BN37" s="81">
        <f t="shared" si="15"/>
        <v>0</v>
      </c>
      <c r="BO37" s="82">
        <f t="shared" si="15"/>
        <v>0</v>
      </c>
      <c r="BP37" s="82">
        <f t="shared" si="15"/>
        <v>0</v>
      </c>
      <c r="BQ37" s="83">
        <f t="shared" si="15"/>
        <v>0</v>
      </c>
      <c r="BR37" s="98">
        <f t="shared" si="16"/>
        <v>0</v>
      </c>
      <c r="BS37" s="99">
        <f t="shared" si="17"/>
        <v>0</v>
      </c>
      <c r="BT37" s="99">
        <f t="shared" si="18"/>
        <v>0</v>
      </c>
      <c r="BU37" s="100">
        <f t="shared" si="19"/>
        <v>0</v>
      </c>
      <c r="BV37" s="144">
        <f t="shared" si="9"/>
        <v>0</v>
      </c>
      <c r="BW37" s="138" t="str">
        <f t="shared" si="20"/>
        <v/>
      </c>
      <c r="BX37" s="139" t="str">
        <f t="shared" si="21"/>
        <v/>
      </c>
      <c r="BY37" s="279" t="str">
        <f t="shared" si="22"/>
        <v/>
      </c>
      <c r="BZ37" s="140"/>
      <c r="CA37" s="141"/>
      <c r="CB37" s="142" t="str">
        <f t="shared" si="23"/>
        <v/>
      </c>
      <c r="CD37" s="4">
        <f t="shared" si="24"/>
        <v>32</v>
      </c>
      <c r="CE37" s="4">
        <f t="shared" si="25"/>
        <v>0</v>
      </c>
      <c r="CF37" s="4">
        <f t="shared" si="26"/>
        <v>1</v>
      </c>
      <c r="CG37" s="4">
        <f t="shared" ca="1" si="10"/>
        <v>32</v>
      </c>
      <c r="CH37" s="159">
        <v>32</v>
      </c>
      <c r="CI37" s="157">
        <f t="shared" si="11"/>
        <v>1</v>
      </c>
      <c r="CJ37" s="157">
        <f t="shared" ca="1" si="30"/>
        <v>32</v>
      </c>
      <c r="CK37" s="157" t="str">
        <f t="shared" ca="1" si="30"/>
        <v>言い方</v>
      </c>
      <c r="CL37" s="158" t="str">
        <f t="shared" ca="1" si="30"/>
        <v>　サッカーのゴールキーパーをしているＡさんが点数を入れられ、Ｂさんから文句を言われてもめている。</v>
      </c>
      <c r="CM37" s="157">
        <f t="shared" ca="1" si="30"/>
        <v>0</v>
      </c>
      <c r="CN37" s="157">
        <f t="shared" ca="1" si="30"/>
        <v>0</v>
      </c>
      <c r="CO37" s="157">
        <f t="shared" ca="1" si="30"/>
        <v>0</v>
      </c>
      <c r="CP37" s="157">
        <f t="shared" ca="1" si="30"/>
        <v>0</v>
      </c>
      <c r="CQ37" s="244" t="str">
        <f t="shared" ca="1" si="27"/>
        <v/>
      </c>
      <c r="CR37" s="244" t="str">
        <f t="shared" ca="1" si="27"/>
        <v/>
      </c>
      <c r="CS37" s="244" t="str">
        <f t="shared" ca="1" si="27"/>
        <v/>
      </c>
      <c r="CT37" s="244" t="str">
        <f t="shared" ca="1" si="27"/>
        <v/>
      </c>
      <c r="JA37" s="5"/>
      <c r="JB37" s="4"/>
    </row>
    <row r="38" spans="1:262" s="2" customFormat="1" ht="14.25" thickBot="1">
      <c r="A38" s="118"/>
      <c r="B38" s="122"/>
      <c r="C38" s="120"/>
      <c r="D38" s="335" t="s">
        <v>14</v>
      </c>
      <c r="E38" s="335"/>
      <c r="F38" s="335"/>
      <c r="G38" s="335"/>
      <c r="H38" s="335"/>
      <c r="I38" s="335"/>
      <c r="J38" s="335"/>
      <c r="K38" s="336"/>
      <c r="L38" s="164">
        <f t="shared" ref="L38:AQ38" si="31">SUM(L6:L37)</f>
        <v>0</v>
      </c>
      <c r="M38" s="165">
        <f t="shared" si="31"/>
        <v>0</v>
      </c>
      <c r="N38" s="165">
        <f t="shared" si="31"/>
        <v>0</v>
      </c>
      <c r="O38" s="165">
        <f t="shared" si="31"/>
        <v>0</v>
      </c>
      <c r="P38" s="165">
        <f t="shared" si="31"/>
        <v>0</v>
      </c>
      <c r="Q38" s="165">
        <f t="shared" si="31"/>
        <v>0</v>
      </c>
      <c r="R38" s="165">
        <f t="shared" si="31"/>
        <v>0</v>
      </c>
      <c r="S38" s="165">
        <f t="shared" si="31"/>
        <v>0</v>
      </c>
      <c r="T38" s="165">
        <f t="shared" si="31"/>
        <v>0</v>
      </c>
      <c r="U38" s="165">
        <f t="shared" si="31"/>
        <v>0</v>
      </c>
      <c r="V38" s="165">
        <f t="shared" si="31"/>
        <v>0</v>
      </c>
      <c r="W38" s="165">
        <f t="shared" si="31"/>
        <v>0</v>
      </c>
      <c r="X38" s="165">
        <f t="shared" si="31"/>
        <v>0</v>
      </c>
      <c r="Y38" s="165">
        <f t="shared" si="31"/>
        <v>0</v>
      </c>
      <c r="Z38" s="165">
        <f t="shared" si="31"/>
        <v>0</v>
      </c>
      <c r="AA38" s="165">
        <f t="shared" si="31"/>
        <v>0</v>
      </c>
      <c r="AB38" s="165">
        <f t="shared" si="31"/>
        <v>0</v>
      </c>
      <c r="AC38" s="165">
        <f t="shared" si="31"/>
        <v>0</v>
      </c>
      <c r="AD38" s="165">
        <f t="shared" si="31"/>
        <v>0</v>
      </c>
      <c r="AE38" s="165">
        <f t="shared" si="31"/>
        <v>0</v>
      </c>
      <c r="AF38" s="165">
        <f t="shared" si="31"/>
        <v>0</v>
      </c>
      <c r="AG38" s="165">
        <f t="shared" si="31"/>
        <v>0</v>
      </c>
      <c r="AH38" s="165">
        <f t="shared" si="31"/>
        <v>0</v>
      </c>
      <c r="AI38" s="165">
        <f t="shared" si="31"/>
        <v>0</v>
      </c>
      <c r="AJ38" s="166">
        <f t="shared" si="31"/>
        <v>0</v>
      </c>
      <c r="AK38" s="167">
        <f t="shared" si="31"/>
        <v>0</v>
      </c>
      <c r="AL38" s="165">
        <f t="shared" si="31"/>
        <v>0</v>
      </c>
      <c r="AM38" s="165">
        <f t="shared" si="31"/>
        <v>0</v>
      </c>
      <c r="AN38" s="165">
        <f t="shared" si="31"/>
        <v>0</v>
      </c>
      <c r="AO38" s="165">
        <f t="shared" si="31"/>
        <v>0</v>
      </c>
      <c r="AP38" s="165">
        <f t="shared" si="31"/>
        <v>0</v>
      </c>
      <c r="AQ38" s="165">
        <f t="shared" si="31"/>
        <v>0</v>
      </c>
      <c r="AR38" s="165">
        <f t="shared" ref="AR38:BI38" si="32">SUM(AR6:AR37)</f>
        <v>0</v>
      </c>
      <c r="AS38" s="165">
        <f t="shared" si="32"/>
        <v>0</v>
      </c>
      <c r="AT38" s="165">
        <f t="shared" si="32"/>
        <v>0</v>
      </c>
      <c r="AU38" s="165">
        <f t="shared" si="32"/>
        <v>0</v>
      </c>
      <c r="AV38" s="165">
        <f t="shared" si="32"/>
        <v>0</v>
      </c>
      <c r="AW38" s="165">
        <f t="shared" si="32"/>
        <v>0</v>
      </c>
      <c r="AX38" s="165">
        <f t="shared" si="32"/>
        <v>0</v>
      </c>
      <c r="AY38" s="165">
        <f t="shared" si="32"/>
        <v>0</v>
      </c>
      <c r="AZ38" s="165">
        <f t="shared" si="32"/>
        <v>0</v>
      </c>
      <c r="BA38" s="165">
        <f t="shared" si="32"/>
        <v>0</v>
      </c>
      <c r="BB38" s="165">
        <f t="shared" si="32"/>
        <v>0</v>
      </c>
      <c r="BC38" s="165">
        <f t="shared" si="32"/>
        <v>0</v>
      </c>
      <c r="BD38" s="165">
        <f t="shared" si="32"/>
        <v>0</v>
      </c>
      <c r="BE38" s="165">
        <f t="shared" si="32"/>
        <v>0</v>
      </c>
      <c r="BF38" s="165">
        <f t="shared" si="32"/>
        <v>0</v>
      </c>
      <c r="BG38" s="165">
        <f t="shared" si="32"/>
        <v>0</v>
      </c>
      <c r="BH38" s="165">
        <f t="shared" si="32"/>
        <v>0</v>
      </c>
      <c r="BI38" s="168">
        <f t="shared" si="32"/>
        <v>0</v>
      </c>
      <c r="BJ38" s="169"/>
      <c r="BK38" s="170"/>
      <c r="BL38" s="170"/>
      <c r="BM38" s="171"/>
      <c r="BN38" s="172"/>
      <c r="BO38" s="173"/>
      <c r="BP38" s="173"/>
      <c r="BQ38" s="174"/>
      <c r="BR38" s="175"/>
      <c r="BS38" s="176"/>
      <c r="BT38" s="176"/>
      <c r="BU38" s="177"/>
      <c r="BV38" s="69">
        <f>SUM(BV6:BV37)</f>
        <v>0</v>
      </c>
      <c r="BW38" s="70">
        <f t="shared" ref="BW38" si="33">IFERROR(AVERAGE(L38:BI38),"")</f>
        <v>0</v>
      </c>
      <c r="BX38" s="71" t="str">
        <f t="shared" si="21"/>
        <v/>
      </c>
      <c r="BY38" s="280" t="str">
        <f t="shared" si="22"/>
        <v/>
      </c>
      <c r="BZ38" s="178">
        <f>SUM(BZ6:BZ37)</f>
        <v>2</v>
      </c>
      <c r="CA38" s="179">
        <f>SUM(CA6:CA37)</f>
        <v>3</v>
      </c>
      <c r="CB38" s="180">
        <f t="shared" si="23"/>
        <v>2.5</v>
      </c>
      <c r="CH38" s="152"/>
      <c r="CL38" s="147"/>
      <c r="JA38" s="3"/>
      <c r="JB38" s="3"/>
    </row>
  </sheetData>
  <sheetProtection selectLockedCells="1"/>
  <protectedRanges>
    <protectedRange sqref="D4 F4 D5:F5" name="範囲2"/>
    <protectedRange password="C47C" sqref="D4:D5 F4:F5 L2:BI3" name="範囲1"/>
    <protectedRange password="C47C" sqref="BZ6:CA37 L6:BI37" name="範囲1_1"/>
  </protectedRanges>
  <mergeCells count="110">
    <mergeCell ref="D35:K35"/>
    <mergeCell ref="D36:K36"/>
    <mergeCell ref="D37:K37"/>
    <mergeCell ref="D38:K38"/>
    <mergeCell ref="D29:K29"/>
    <mergeCell ref="D30:K30"/>
    <mergeCell ref="D31:K31"/>
    <mergeCell ref="D32:K32"/>
    <mergeCell ref="D33:K33"/>
    <mergeCell ref="D34:K34"/>
    <mergeCell ref="D23:K23"/>
    <mergeCell ref="D24:K24"/>
    <mergeCell ref="D25:K25"/>
    <mergeCell ref="D26:K26"/>
    <mergeCell ref="D27:K27"/>
    <mergeCell ref="D28:K28"/>
    <mergeCell ref="D17:K17"/>
    <mergeCell ref="D18:K18"/>
    <mergeCell ref="D19:K19"/>
    <mergeCell ref="D20:K20"/>
    <mergeCell ref="D21:K21"/>
    <mergeCell ref="D22:K22"/>
    <mergeCell ref="D11:K11"/>
    <mergeCell ref="D12:K12"/>
    <mergeCell ref="D13:K13"/>
    <mergeCell ref="D14:K14"/>
    <mergeCell ref="D15:K15"/>
    <mergeCell ref="D16:K16"/>
    <mergeCell ref="H5:J5"/>
    <mergeCell ref="D6:K6"/>
    <mergeCell ref="D7:K7"/>
    <mergeCell ref="D8:K8"/>
    <mergeCell ref="D9:K9"/>
    <mergeCell ref="D10:K10"/>
    <mergeCell ref="BX4:BX5"/>
    <mergeCell ref="BY4:BY5"/>
    <mergeCell ref="BZ4:BZ5"/>
    <mergeCell ref="CA4:CA5"/>
    <mergeCell ref="CB4:CB5"/>
    <mergeCell ref="JA4:JA5"/>
    <mergeCell ref="BR3:BR5"/>
    <mergeCell ref="BS3:BS5"/>
    <mergeCell ref="BT3:BT5"/>
    <mergeCell ref="BU3:BU5"/>
    <mergeCell ref="BV4:BV5"/>
    <mergeCell ref="BW4:BW5"/>
    <mergeCell ref="BN2:BQ2"/>
    <mergeCell ref="BR2:BU2"/>
    <mergeCell ref="BJ3:BJ5"/>
    <mergeCell ref="BK3:BK5"/>
    <mergeCell ref="BL3:BL5"/>
    <mergeCell ref="BM3:BM5"/>
    <mergeCell ref="BN3:BN5"/>
    <mergeCell ref="BO3:BO5"/>
    <mergeCell ref="BP3:BP5"/>
    <mergeCell ref="BQ3:BQ5"/>
    <mergeCell ref="BE2:BE3"/>
    <mergeCell ref="BF2:BF3"/>
    <mergeCell ref="BG2:BG3"/>
    <mergeCell ref="BH2:BH3"/>
    <mergeCell ref="BI2:BI3"/>
    <mergeCell ref="BJ2:BM2"/>
    <mergeCell ref="AY2:AY3"/>
    <mergeCell ref="AZ2:AZ3"/>
    <mergeCell ref="BA2:BA3"/>
    <mergeCell ref="BB2:BB3"/>
    <mergeCell ref="BC2:BC3"/>
    <mergeCell ref="BD2:BD3"/>
    <mergeCell ref="AS2:AS3"/>
    <mergeCell ref="AT2:AT3"/>
    <mergeCell ref="AU2:AU3"/>
    <mergeCell ref="AV2:AV3"/>
    <mergeCell ref="AW2:AW3"/>
    <mergeCell ref="AX2:AX3"/>
    <mergeCell ref="AM2:AM3"/>
    <mergeCell ref="AN2:AN3"/>
    <mergeCell ref="AO2:AO3"/>
    <mergeCell ref="AP2:AP3"/>
    <mergeCell ref="AQ2:AQ3"/>
    <mergeCell ref="AR2:AR3"/>
    <mergeCell ref="AG2:AG3"/>
    <mergeCell ref="AH2:AH3"/>
    <mergeCell ref="AI2:AI3"/>
    <mergeCell ref="AJ2:AJ3"/>
    <mergeCell ref="AK2:AK3"/>
    <mergeCell ref="AL2:AL3"/>
    <mergeCell ref="AA2:AA3"/>
    <mergeCell ref="AB2:AB3"/>
    <mergeCell ref="AC2:AC3"/>
    <mergeCell ref="AD2:AD3"/>
    <mergeCell ref="AE2:AE3"/>
    <mergeCell ref="AF2:AF3"/>
    <mergeCell ref="X2:X3"/>
    <mergeCell ref="Y2:Y3"/>
    <mergeCell ref="Z2:Z3"/>
    <mergeCell ref="O2:O3"/>
    <mergeCell ref="P2:P3"/>
    <mergeCell ref="Q2:Q3"/>
    <mergeCell ref="R2:R3"/>
    <mergeCell ref="S2:S3"/>
    <mergeCell ref="T2:T3"/>
    <mergeCell ref="E1:K1"/>
    <mergeCell ref="A2:J3"/>
    <mergeCell ref="K2:K3"/>
    <mergeCell ref="L2:L3"/>
    <mergeCell ref="M2:M3"/>
    <mergeCell ref="N2:N3"/>
    <mergeCell ref="U2:U3"/>
    <mergeCell ref="V2:V3"/>
    <mergeCell ref="W2:W3"/>
  </mergeCells>
  <phoneticPr fontId="1"/>
  <conditionalFormatting sqref="L4:BI5">
    <cfRule type="expression" dxfId="11" priority="2">
      <formula>L$4=2</formula>
    </cfRule>
    <cfRule type="expression" dxfId="10" priority="3">
      <formula>L$4=1</formula>
    </cfRule>
  </conditionalFormatting>
  <conditionalFormatting sqref="A6:CB36">
    <cfRule type="expression" dxfId="9" priority="1">
      <formula>$A6&lt;&gt;$A7</formula>
    </cfRule>
  </conditionalFormatting>
  <conditionalFormatting sqref="A37:CB37">
    <cfRule type="expression" dxfId="8" priority="16">
      <formula>$A37&lt;&gt;#REF!</formula>
    </cfRule>
  </conditionalFormatting>
  <dataValidations count="4">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37 VK6:VL37 AFG6:AFH37 APC6:APD37 AYY6:AYZ37 BIU6:BIV37 BSQ6:BSR37 CCM6:CCN37 CMI6:CMJ37 CWE6:CWF37 DGA6:DGB37 DPW6:DPX37 DZS6:DZT37 EJO6:EJP37 ETK6:ETL37 FDG6:FDH37 FNC6:FND37 FWY6:FWZ37 GGU6:GGV37 GQQ6:GQR37 HAM6:HAN37 HKI6:HKJ37 HUE6:HUF37 IEA6:IEB37 INW6:INX37 IXS6:IXT37 JHO6:JHP37 JRK6:JRL37 KBG6:KBH37 KLC6:KLD37 KUY6:KUZ37 LEU6:LEV37 LOQ6:LOR37 LYM6:LYN37 MII6:MIJ37 MSE6:MSF37 NCA6:NCB37 NLW6:NLX37 NVS6:NVT37 OFO6:OFP37 OPK6:OPL37 OZG6:OZH37 PJC6:PJD37 PSY6:PSZ37 QCU6:QCV37 QMQ6:QMR37 QWM6:QWN37 RGI6:RGJ37 RQE6:RQF37 SAA6:SAB37 SJW6:SJX37 STS6:STT37 TDO6:TDP37 TNK6:TNL37 TXG6:TXH37 UHC6:UHD37 UQY6:UQZ37 VAU6:VAV37 VKQ6:VKR37 VUM6:VUN37 WEI6:WEJ37 WOE6:WOF37 WYA6:WYB37 WVY14:WXV37 L14:BI37 JM14:LJ37 TI14:VF37 ADE14:AFB37 ANA14:AOX37 AWW14:AYT37 BGS14:BIP37 BQO14:BSL37 CAK14:CCH37 CKG14:CMD37 CUC14:CVZ37 DDY14:DFV37 DNU14:DPR37 DXQ14:DZN37 EHM14:EJJ37 ERI14:ETF37 FBE14:FDB37 FLA14:FMX37 FUW14:FWT37 GES14:GGP37 GOO14:GQL37 GYK14:HAH37 HIG14:HKD37 HSC14:HTZ37 IBY14:IDV37 ILU14:INR37 IVQ14:IXN37 JFM14:JHJ37 JPI14:JRF37 JZE14:KBB37 KJA14:KKX37 KSW14:KUT37 LCS14:LEP37 LMO14:LOL37 LWK14:LYH37 MGG14:MID37 MQC14:MRZ37 MZY14:NBV37 NJU14:NLR37 NTQ14:NVN37 ODM14:OFJ37 ONI14:OPF37 OXE14:OZB37 PHA14:PIX37 PQW14:PST37 QAS14:QCP37 QKO14:QML37 QUK14:QWH37 REG14:RGD37 ROC14:RPZ37 RXY14:RZV37 SHU14:SJR37 SRQ14:STN37 TBM14:TDJ37 TLI14:TNF37 TVE14:TXB37 UFA14:UGX37 UOW14:UQT37 UYS14:VAP37 VIO14:VKL37 VSK14:VUH37 WCG14:WED37 WMC14:WNZ37 BZ6:CA37">
      <formula1>"1,2,3,4"</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s>
  <pageMargins left="0.6692913385826772" right="0.43307086614173229" top="0.74803149606299213" bottom="0.47244094488188981" header="0.31496062992125984" footer="0.31496062992125984"/>
  <pageSetup paperSize="12" scale="57"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61"/>
  <sheetViews>
    <sheetView showGridLines="0" view="pageBreakPreview" zoomScale="90" zoomScaleNormal="100" zoomScaleSheetLayoutView="90" workbookViewId="0">
      <selection activeCell="D14" sqref="D14"/>
    </sheetView>
  </sheetViews>
  <sheetFormatPr defaultRowHeight="13.5"/>
  <cols>
    <col min="1" max="1" width="1.125" customWidth="1"/>
    <col min="2" max="2" width="4.5" bestFit="1" customWidth="1"/>
    <col min="3" max="3" width="12.125" style="105" bestFit="1" customWidth="1"/>
    <col min="4" max="4" width="50" customWidth="1"/>
    <col min="9" max="16" width="4.5" customWidth="1"/>
    <col min="17" max="17" width="0.75" hidden="1"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45" width="0" hidden="1" customWidth="1"/>
  </cols>
  <sheetData>
    <row r="1" spans="1:26" ht="5.25" customHeight="1" thickBot="1">
      <c r="B1" s="40"/>
    </row>
    <row r="2" spans="1:26" ht="30" customHeight="1" thickTop="1" thickBot="1">
      <c r="C2" s="261" t="str">
        <f>T2</f>
        <v>事後</v>
      </c>
      <c r="D2" s="262" t="str">
        <f>"　【"&amp;U2&amp;"】　結果　　　　　　「思う」と「少し思う」の合計の多い順に並べている。"</f>
        <v>　【声掛けの意識】　結果　　　　　　「思う」と「少し思う」の合計の多い順に並べている。</v>
      </c>
      <c r="M2" s="264">
        <f>事後入力【声掛けの意識】!D4</f>
        <v>0</v>
      </c>
      <c r="N2" s="264" t="s">
        <v>141</v>
      </c>
      <c r="O2" s="265">
        <f>事後入力【声掛けの意識】!F4</f>
        <v>0</v>
      </c>
      <c r="P2" s="265" t="s">
        <v>142</v>
      </c>
      <c r="T2" t="s">
        <v>104</v>
      </c>
      <c r="U2" t="s">
        <v>105</v>
      </c>
    </row>
    <row r="3" spans="1:26" ht="27" customHeight="1" thickTop="1" thickBot="1">
      <c r="B3" s="41" t="s">
        <v>74</v>
      </c>
      <c r="M3" s="266">
        <f>事後入力【声掛けの意識】!D5</f>
        <v>0</v>
      </c>
      <c r="N3" s="266" t="s">
        <v>143</v>
      </c>
      <c r="O3" s="266">
        <f>事後入力【声掛けの意識】!F5</f>
        <v>0</v>
      </c>
      <c r="P3" s="266" t="s">
        <v>144</v>
      </c>
    </row>
    <row r="4" spans="1:26" ht="30" customHeight="1" thickTop="1" thickBot="1">
      <c r="B4" s="42" t="s">
        <v>75</v>
      </c>
      <c r="C4" s="107"/>
      <c r="D4" s="43"/>
      <c r="E4" s="44"/>
      <c r="F4" s="44"/>
      <c r="G4" s="44"/>
      <c r="H4" s="269" t="s">
        <v>146</v>
      </c>
      <c r="I4" s="426">
        <f ca="1">X61</f>
        <v>0</v>
      </c>
      <c r="J4" s="427"/>
      <c r="K4" s="428"/>
      <c r="L4" s="44"/>
      <c r="M4" s="44"/>
      <c r="N4" s="44"/>
      <c r="O4" s="44"/>
      <c r="P4" s="44"/>
      <c r="Q4" s="44"/>
      <c r="R4" s="44"/>
      <c r="S4" s="44"/>
      <c r="T4" s="43" t="str">
        <f>T2&amp;"入力【"&amp;U2&amp;"】!"</f>
        <v>事後入力【声掛けの意識】!</v>
      </c>
      <c r="U4" s="43"/>
      <c r="V4" s="44"/>
      <c r="W4" s="44"/>
      <c r="X4" s="44"/>
      <c r="Y4" s="45"/>
    </row>
    <row r="5" spans="1:26" ht="3" customHeight="1" thickTop="1">
      <c r="B5" s="42"/>
      <c r="C5" s="107"/>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137</v>
      </c>
      <c r="D6" s="412" t="s">
        <v>138</v>
      </c>
      <c r="E6" s="413"/>
      <c r="F6" s="413"/>
      <c r="G6" s="413"/>
      <c r="H6" s="413"/>
      <c r="I6" s="413"/>
      <c r="J6" s="413"/>
      <c r="K6" s="413"/>
      <c r="L6" s="413"/>
      <c r="M6" s="413"/>
      <c r="N6" s="413"/>
      <c r="O6" s="414"/>
      <c r="P6" s="48"/>
      <c r="Q6" s="48"/>
      <c r="R6" s="48"/>
      <c r="S6" s="49" t="s">
        <v>100</v>
      </c>
      <c r="T6" s="50" t="s">
        <v>112</v>
      </c>
      <c r="U6" s="49" t="s">
        <v>113</v>
      </c>
      <c r="V6" s="49" t="s">
        <v>114</v>
      </c>
      <c r="W6" s="49" t="s">
        <v>115</v>
      </c>
      <c r="X6" s="49"/>
      <c r="Y6" s="51" t="s">
        <v>101</v>
      </c>
      <c r="Z6" s="154" t="s">
        <v>102</v>
      </c>
    </row>
    <row r="7" spans="1:26" ht="15" customHeight="1" thickBot="1">
      <c r="D7" s="52"/>
      <c r="T7" s="50"/>
    </row>
    <row r="8" spans="1:26" ht="6" customHeight="1" thickBot="1">
      <c r="A8" s="53"/>
      <c r="B8" s="54"/>
      <c r="C8" s="106"/>
      <c r="D8" s="55"/>
      <c r="E8" s="54"/>
      <c r="F8" s="54"/>
      <c r="G8" s="54"/>
      <c r="H8" s="54"/>
      <c r="I8" s="54"/>
      <c r="J8" s="54"/>
      <c r="K8" s="54"/>
      <c r="L8" s="54"/>
      <c r="M8" s="54"/>
      <c r="N8" s="54"/>
      <c r="O8" s="54"/>
      <c r="P8" s="56"/>
      <c r="T8" s="50"/>
    </row>
    <row r="9" spans="1:26" ht="26.25" customHeight="1" thickTop="1">
      <c r="A9" s="57"/>
      <c r="B9" s="58"/>
      <c r="C9" s="112" t="s">
        <v>79</v>
      </c>
      <c r="D9" s="113" t="s">
        <v>78</v>
      </c>
      <c r="E9" s="59"/>
      <c r="F9" s="59"/>
      <c r="G9" s="59"/>
      <c r="H9" s="59"/>
      <c r="I9" s="59"/>
      <c r="J9" s="59"/>
      <c r="K9" s="59"/>
      <c r="L9" s="59"/>
      <c r="M9" s="59"/>
      <c r="N9" s="59"/>
      <c r="O9" s="59"/>
      <c r="P9" s="60"/>
      <c r="Q9" s="59"/>
      <c r="R9">
        <v>5</v>
      </c>
      <c r="T9" s="252" t="str">
        <f ca="1">IFERROR(INDIRECT($T$4&amp;T$6&amp;$R9),"")</f>
        <v>思う</v>
      </c>
      <c r="U9" s="253" t="str">
        <f t="shared" ref="U9:W9" ca="1" si="0">IFERROR(INDIRECT($T$4&amp;U$6&amp;$R9),"")</f>
        <v>少し思う</v>
      </c>
      <c r="V9" s="255" t="str">
        <f t="shared" ca="1" si="0"/>
        <v>あまり思わない</v>
      </c>
      <c r="W9" s="254" t="str">
        <f t="shared" ca="1" si="0"/>
        <v>思わない</v>
      </c>
      <c r="X9" s="256" t="str">
        <f ca="1">T9&amp;"・"&amp;U9&amp;CHAR(10)&amp;"合計"</f>
        <v>思う・少し思う
合計</v>
      </c>
    </row>
    <row r="10" spans="1:26" ht="6" customHeight="1" thickBot="1">
      <c r="A10" s="57"/>
      <c r="B10" s="62"/>
      <c r="C10" s="63"/>
      <c r="D10" s="63"/>
      <c r="E10" s="59"/>
      <c r="F10" s="59"/>
      <c r="G10" s="59"/>
      <c r="H10" s="59"/>
      <c r="I10" s="59"/>
      <c r="J10" s="59"/>
      <c r="K10" s="59"/>
      <c r="L10" s="59"/>
      <c r="M10" s="59"/>
      <c r="N10" s="59"/>
      <c r="O10" s="59"/>
      <c r="P10" s="60"/>
      <c r="Q10" s="59"/>
    </row>
    <row r="11" spans="1:26" ht="33.75" customHeight="1">
      <c r="A11" s="57"/>
      <c r="B11" s="61">
        <v>1</v>
      </c>
      <c r="C11" s="156" t="str">
        <f ca="1">Y11</f>
        <v>したいこと</v>
      </c>
      <c r="D11" s="110" t="str">
        <f ca="1">Z11</f>
        <v>　新しい本を自分が先に読みたいと言って、ＡさんとＢさんがもめている。</v>
      </c>
      <c r="E11" s="59"/>
      <c r="F11" s="59"/>
      <c r="G11" s="59"/>
      <c r="H11" s="59"/>
      <c r="I11" s="59"/>
      <c r="J11" s="59"/>
      <c r="K11" s="59"/>
      <c r="L11" s="59"/>
      <c r="M11" s="59"/>
      <c r="N11" s="59"/>
      <c r="O11" s="59"/>
      <c r="P11" s="60"/>
      <c r="Q11" s="59"/>
      <c r="R11">
        <v>6</v>
      </c>
      <c r="S11">
        <f ca="1">IFERROR(INDIRECT($T$4&amp;S$6&amp;$R11),"")</f>
        <v>1</v>
      </c>
      <c r="T11" s="245" t="str">
        <f ca="1">IFERROR(INDIRECT($T$4&amp;T$6&amp;$R11),"")</f>
        <v/>
      </c>
      <c r="U11" s="245" t="str">
        <f t="shared" ref="U11:Z26" ca="1" si="1">IFERROR(INDIRECT($T$4&amp;U$6&amp;$R11),"")</f>
        <v/>
      </c>
      <c r="V11" s="245" t="str">
        <f t="shared" ca="1" si="1"/>
        <v/>
      </c>
      <c r="W11" s="245" t="str">
        <f t="shared" ca="1" si="1"/>
        <v/>
      </c>
      <c r="X11" s="246">
        <f t="shared" ref="X11:X60" ca="1" si="2">SUM(T11:U11)</f>
        <v>0</v>
      </c>
      <c r="Y11" s="155" t="str">
        <f t="shared" ca="1" si="1"/>
        <v>したいこと</v>
      </c>
      <c r="Z11" t="str">
        <f t="shared" ca="1" si="1"/>
        <v>　新しい本を自分が先に読みたいと言って、ＡさんとＢさんがもめている。</v>
      </c>
    </row>
    <row r="12" spans="1:26" ht="33.75" customHeight="1">
      <c r="A12" s="57"/>
      <c r="B12" s="61">
        <v>2</v>
      </c>
      <c r="C12" s="108" t="str">
        <f t="shared" ref="C12:D42" ca="1" si="3">Y12</f>
        <v>したいこと</v>
      </c>
      <c r="D12" s="110" t="str">
        <f t="shared" ca="1" si="3"/>
        <v>　グループ活動のとき、自分がリーダーをしたいと言って、ＡさんとＢさんがもめている。</v>
      </c>
      <c r="E12" s="59"/>
      <c r="F12" s="59"/>
      <c r="G12" s="59"/>
      <c r="H12" s="59"/>
      <c r="I12" s="59"/>
      <c r="J12" s="59"/>
      <c r="K12" s="59"/>
      <c r="L12" s="59"/>
      <c r="M12" s="59"/>
      <c r="N12" s="59"/>
      <c r="O12" s="59"/>
      <c r="P12" s="60"/>
      <c r="Q12" s="59"/>
      <c r="R12">
        <v>7</v>
      </c>
      <c r="S12">
        <f t="shared" ref="S12:Z43" ca="1" si="4">IFERROR(INDIRECT($T$4&amp;S$6&amp;$R12),"")</f>
        <v>2</v>
      </c>
      <c r="T12" s="245" t="str">
        <f t="shared" ca="1" si="4"/>
        <v/>
      </c>
      <c r="U12" s="245" t="str">
        <f t="shared" ca="1" si="1"/>
        <v/>
      </c>
      <c r="V12" s="245" t="str">
        <f t="shared" ca="1" si="1"/>
        <v/>
      </c>
      <c r="W12" s="245" t="str">
        <f t="shared" ca="1" si="1"/>
        <v/>
      </c>
      <c r="X12" s="247">
        <f t="shared" ca="1" si="2"/>
        <v>0</v>
      </c>
      <c r="Y12" s="39" t="str">
        <f t="shared" ca="1" si="1"/>
        <v>したいこと</v>
      </c>
      <c r="Z12" t="str">
        <f t="shared" ca="1" si="1"/>
        <v>　グループ活動のとき、自分がリーダーをしたいと言って、ＡさんとＢさんがもめている。</v>
      </c>
    </row>
    <row r="13" spans="1:26" ht="33.75" customHeight="1">
      <c r="A13" s="57"/>
      <c r="B13" s="61">
        <v>3</v>
      </c>
      <c r="C13" s="108" t="str">
        <f t="shared" ca="1" si="3"/>
        <v>したいこと</v>
      </c>
      <c r="D13" s="110" t="str">
        <f t="shared" ca="1" si="3"/>
        <v>　掃除中、ＡさんがトイレットペーパーをＢさんより先に取りに行ったことでもめている。</v>
      </c>
      <c r="E13" s="59"/>
      <c r="F13" s="59"/>
      <c r="G13" s="59"/>
      <c r="H13" s="59"/>
      <c r="I13" s="59"/>
      <c r="J13" s="59"/>
      <c r="K13" s="59"/>
      <c r="L13" s="59"/>
      <c r="M13" s="59"/>
      <c r="N13" s="59"/>
      <c r="O13" s="59"/>
      <c r="P13" s="60"/>
      <c r="Q13" s="59"/>
      <c r="R13">
        <v>8</v>
      </c>
      <c r="S13">
        <f t="shared" ca="1" si="4"/>
        <v>3</v>
      </c>
      <c r="T13" s="245" t="str">
        <f t="shared" ca="1" si="4"/>
        <v/>
      </c>
      <c r="U13" s="245" t="str">
        <f t="shared" ca="1" si="1"/>
        <v/>
      </c>
      <c r="V13" s="245" t="str">
        <f t="shared" ca="1" si="1"/>
        <v/>
      </c>
      <c r="W13" s="245" t="str">
        <f t="shared" ca="1" si="1"/>
        <v/>
      </c>
      <c r="X13" s="247">
        <f t="shared" ca="1" si="2"/>
        <v>0</v>
      </c>
      <c r="Y13" s="39" t="str">
        <f t="shared" ca="1" si="1"/>
        <v>したいこと</v>
      </c>
      <c r="Z13" t="str">
        <f t="shared" ca="1" si="1"/>
        <v>　掃除中、ＡさんがトイレットペーパーをＢさんより先に取りに行ったことでもめている。</v>
      </c>
    </row>
    <row r="14" spans="1:26" ht="33.75" customHeight="1">
      <c r="A14" s="57"/>
      <c r="B14" s="61">
        <v>4</v>
      </c>
      <c r="C14" s="108" t="str">
        <f t="shared" ca="1" si="3"/>
        <v>したいこと</v>
      </c>
      <c r="D14" s="110" t="str">
        <f t="shared" ca="1" si="3"/>
        <v>　特別教室のかぎを自分が取りに行きたいと言って、ＡさんとＢさんがもめている。</v>
      </c>
      <c r="E14" s="59"/>
      <c r="F14" s="59"/>
      <c r="G14" s="59"/>
      <c r="H14" s="59"/>
      <c r="I14" s="59"/>
      <c r="J14" s="59"/>
      <c r="K14" s="59"/>
      <c r="L14" s="59"/>
      <c r="M14" s="59"/>
      <c r="N14" s="59"/>
      <c r="O14" s="59"/>
      <c r="P14" s="60"/>
      <c r="Q14" s="59"/>
      <c r="R14">
        <v>9</v>
      </c>
      <c r="S14">
        <f t="shared" ca="1" si="4"/>
        <v>4</v>
      </c>
      <c r="T14" s="245" t="str">
        <f t="shared" ca="1" si="4"/>
        <v/>
      </c>
      <c r="U14" s="245" t="str">
        <f t="shared" ca="1" si="1"/>
        <v/>
      </c>
      <c r="V14" s="245" t="str">
        <f t="shared" ca="1" si="1"/>
        <v/>
      </c>
      <c r="W14" s="245" t="str">
        <f t="shared" ca="1" si="1"/>
        <v/>
      </c>
      <c r="X14" s="247">
        <f t="shared" ca="1" si="2"/>
        <v>0</v>
      </c>
      <c r="Y14" s="39" t="str">
        <f t="shared" ca="1" si="1"/>
        <v>したいこと</v>
      </c>
      <c r="Z14" t="str">
        <f t="shared" ca="1" si="1"/>
        <v>　特別教室のかぎを自分が取りに行きたいと言って、ＡさんとＢさんがもめている。</v>
      </c>
    </row>
    <row r="15" spans="1:26" ht="33.75" customHeight="1">
      <c r="A15" s="57"/>
      <c r="B15" s="61">
        <v>5</v>
      </c>
      <c r="C15" s="108" t="str">
        <f t="shared" ca="1" si="3"/>
        <v>したいこと</v>
      </c>
      <c r="D15" s="110" t="str">
        <f t="shared" ca="1" si="3"/>
        <v>　列に並ぶとき、自分が先だと言って、ＡさんとＢさんがもめている。</v>
      </c>
      <c r="E15" s="59"/>
      <c r="F15" s="59"/>
      <c r="G15" s="59"/>
      <c r="H15" s="59"/>
      <c r="I15" s="59"/>
      <c r="J15" s="59"/>
      <c r="K15" s="59"/>
      <c r="L15" s="59"/>
      <c r="M15" s="59"/>
      <c r="N15" s="59"/>
      <c r="O15" s="59"/>
      <c r="P15" s="60"/>
      <c r="Q15" s="59"/>
      <c r="R15">
        <v>10</v>
      </c>
      <c r="S15">
        <f t="shared" ca="1" si="4"/>
        <v>5</v>
      </c>
      <c r="T15" s="245" t="str">
        <f t="shared" ca="1" si="4"/>
        <v/>
      </c>
      <c r="U15" s="245" t="str">
        <f t="shared" ca="1" si="1"/>
        <v/>
      </c>
      <c r="V15" s="245" t="str">
        <f t="shared" ca="1" si="1"/>
        <v/>
      </c>
      <c r="W15" s="245" t="str">
        <f t="shared" ca="1" si="1"/>
        <v/>
      </c>
      <c r="X15" s="247">
        <f t="shared" ca="1" si="2"/>
        <v>0</v>
      </c>
      <c r="Y15" s="39" t="str">
        <f t="shared" ca="1" si="1"/>
        <v>したいこと</v>
      </c>
      <c r="Z15" t="str">
        <f t="shared" ca="1" si="1"/>
        <v>　列に並ぶとき、自分が先だと言って、ＡさんとＢさんがもめている。</v>
      </c>
    </row>
    <row r="16" spans="1:26" ht="33.75" customHeight="1">
      <c r="A16" s="57"/>
      <c r="B16" s="61">
        <v>6</v>
      </c>
      <c r="C16" s="108" t="str">
        <f t="shared" ca="1" si="3"/>
        <v>したくないこと</v>
      </c>
      <c r="D16" s="110" t="str">
        <f t="shared" ca="1" si="3"/>
        <v>　ボール遊びをした後、ＡさんもＢさんもボールを片付けたくなくてもめている。</v>
      </c>
      <c r="E16" s="59"/>
      <c r="F16" s="59"/>
      <c r="G16" s="59"/>
      <c r="H16" s="59"/>
      <c r="I16" s="59"/>
      <c r="J16" s="59"/>
      <c r="K16" s="59"/>
      <c r="L16" s="59"/>
      <c r="M16" s="59"/>
      <c r="N16" s="59"/>
      <c r="O16" s="59"/>
      <c r="P16" s="60"/>
      <c r="Q16" s="59"/>
      <c r="R16">
        <v>11</v>
      </c>
      <c r="S16">
        <f t="shared" ca="1" si="4"/>
        <v>6</v>
      </c>
      <c r="T16" s="245" t="str">
        <f t="shared" ca="1" si="4"/>
        <v/>
      </c>
      <c r="U16" s="245" t="str">
        <f t="shared" ca="1" si="1"/>
        <v/>
      </c>
      <c r="V16" s="245" t="str">
        <f t="shared" ca="1" si="1"/>
        <v/>
      </c>
      <c r="W16" s="245" t="str">
        <f t="shared" ca="1" si="1"/>
        <v/>
      </c>
      <c r="X16" s="247">
        <f t="shared" ca="1" si="2"/>
        <v>0</v>
      </c>
      <c r="Y16" s="39" t="str">
        <f t="shared" ca="1" si="1"/>
        <v>したくないこと</v>
      </c>
      <c r="Z16" t="str">
        <f t="shared" ca="1" si="1"/>
        <v>　ボール遊びをした後、ＡさんもＢさんもボールを片付けたくなくてもめている。</v>
      </c>
    </row>
    <row r="17" spans="1:26" ht="33.75" customHeight="1">
      <c r="A17" s="57"/>
      <c r="B17" s="61">
        <v>7</v>
      </c>
      <c r="C17" s="108" t="str">
        <f t="shared" ca="1" si="3"/>
        <v>したくないこと</v>
      </c>
      <c r="D17" s="110" t="str">
        <f t="shared" ca="1" si="3"/>
        <v>　掃除のバケツをＡさんもＢさんも片付けたくなくてもめている。</v>
      </c>
      <c r="E17" s="59"/>
      <c r="F17" s="59"/>
      <c r="G17" s="59"/>
      <c r="H17" s="59"/>
      <c r="I17" s="59"/>
      <c r="J17" s="59"/>
      <c r="K17" s="59"/>
      <c r="L17" s="59"/>
      <c r="M17" s="59"/>
      <c r="N17" s="59"/>
      <c r="O17" s="59"/>
      <c r="P17" s="60"/>
      <c r="Q17" s="59"/>
      <c r="R17">
        <v>12</v>
      </c>
      <c r="S17">
        <f t="shared" ca="1" si="4"/>
        <v>7</v>
      </c>
      <c r="T17" s="245" t="str">
        <f t="shared" ca="1" si="4"/>
        <v/>
      </c>
      <c r="U17" s="245" t="str">
        <f t="shared" ca="1" si="1"/>
        <v/>
      </c>
      <c r="V17" s="245" t="str">
        <f t="shared" ca="1" si="1"/>
        <v/>
      </c>
      <c r="W17" s="245" t="str">
        <f t="shared" ca="1" si="1"/>
        <v/>
      </c>
      <c r="X17" s="247">
        <f t="shared" ca="1" si="2"/>
        <v>0</v>
      </c>
      <c r="Y17" s="39" t="str">
        <f t="shared" ca="1" si="1"/>
        <v>したくないこと</v>
      </c>
      <c r="Z17" t="str">
        <f t="shared" ca="1" si="1"/>
        <v>　掃除のバケツをＡさんもＢさんも片付けたくなくてもめている。</v>
      </c>
    </row>
    <row r="18" spans="1:26" ht="33.75" customHeight="1">
      <c r="A18" s="57"/>
      <c r="B18" s="61">
        <v>8</v>
      </c>
      <c r="C18" s="108" t="str">
        <f t="shared" ca="1" si="3"/>
        <v>したくないこと</v>
      </c>
      <c r="D18" s="110" t="str">
        <f t="shared" ca="1" si="3"/>
        <v>　日直の仕事をＡさんもＢさんもしたくなくてもめている。</v>
      </c>
      <c r="E18" s="59"/>
      <c r="F18" s="59"/>
      <c r="G18" s="59"/>
      <c r="H18" s="59"/>
      <c r="I18" s="59"/>
      <c r="J18" s="59"/>
      <c r="K18" s="59"/>
      <c r="L18" s="59"/>
      <c r="M18" s="59"/>
      <c r="N18" s="59"/>
      <c r="O18" s="59"/>
      <c r="P18" s="60"/>
      <c r="Q18" s="59"/>
      <c r="R18">
        <v>13</v>
      </c>
      <c r="S18">
        <f t="shared" ca="1" si="4"/>
        <v>8</v>
      </c>
      <c r="T18" s="245" t="str">
        <f t="shared" ca="1" si="4"/>
        <v/>
      </c>
      <c r="U18" s="245" t="str">
        <f t="shared" ca="1" si="1"/>
        <v/>
      </c>
      <c r="V18" s="245" t="str">
        <f t="shared" ca="1" si="1"/>
        <v/>
      </c>
      <c r="W18" s="245" t="str">
        <f t="shared" ca="1" si="1"/>
        <v/>
      </c>
      <c r="X18" s="247">
        <f t="shared" ca="1" si="2"/>
        <v>0</v>
      </c>
      <c r="Y18" s="39" t="str">
        <f t="shared" ca="1" si="1"/>
        <v>したくないこと</v>
      </c>
      <c r="Z18" t="str">
        <f t="shared" ca="1" si="1"/>
        <v>　日直の仕事をＡさんもＢさんもしたくなくてもめている。</v>
      </c>
    </row>
    <row r="19" spans="1:26" ht="33.75" customHeight="1">
      <c r="A19" s="57"/>
      <c r="B19" s="61">
        <v>9</v>
      </c>
      <c r="C19" s="108" t="str">
        <f t="shared" ca="1" si="3"/>
        <v>誤解・くいちがい</v>
      </c>
      <c r="D19" s="110" t="str">
        <f t="shared" ca="1" si="3"/>
        <v>　Ａさんは友だちと話をしていただけなのに、ＢさんがＡさんに「私の悪口を言ってたでしょ」と言ってもめている。</v>
      </c>
      <c r="E19" s="59"/>
      <c r="F19" s="59"/>
      <c r="G19" s="59"/>
      <c r="H19" s="59"/>
      <c r="I19" s="59"/>
      <c r="J19" s="59"/>
      <c r="K19" s="59"/>
      <c r="L19" s="59"/>
      <c r="M19" s="59"/>
      <c r="N19" s="59"/>
      <c r="O19" s="59"/>
      <c r="P19" s="60"/>
      <c r="Q19" s="59"/>
      <c r="R19">
        <v>14</v>
      </c>
      <c r="S19">
        <f t="shared" ca="1" si="4"/>
        <v>9</v>
      </c>
      <c r="T19" s="245" t="str">
        <f t="shared" ca="1" si="4"/>
        <v/>
      </c>
      <c r="U19" s="245" t="str">
        <f t="shared" ca="1" si="1"/>
        <v/>
      </c>
      <c r="V19" s="245" t="str">
        <f t="shared" ca="1" si="1"/>
        <v/>
      </c>
      <c r="W19" s="245" t="str">
        <f t="shared" ca="1" si="1"/>
        <v/>
      </c>
      <c r="X19" s="247">
        <f t="shared" ca="1" si="2"/>
        <v>0</v>
      </c>
      <c r="Y19" s="39" t="str">
        <f t="shared" ca="1" si="1"/>
        <v>誤解・くいちがい</v>
      </c>
      <c r="Z19" t="str">
        <f t="shared" ca="1" si="1"/>
        <v>　Ａさんは友だちと話をしていただけなのに、ＢさんがＡさんに「私の悪口を言ってたでしょ」と言ってもめている。</v>
      </c>
    </row>
    <row r="20" spans="1:26" ht="33.75" customHeight="1">
      <c r="A20" s="57"/>
      <c r="B20" s="61">
        <v>10</v>
      </c>
      <c r="C20" s="108" t="str">
        <f t="shared" ca="1" si="3"/>
        <v>誤解・くいちがい</v>
      </c>
      <c r="D20" s="110" t="str">
        <f t="shared" ca="1" si="3"/>
        <v>　ＡさんがＢさんの牛乳を配り忘れたとき、Ｂさんが「わざと配らなかった」と言ってもめている。</v>
      </c>
      <c r="E20" s="59"/>
      <c r="F20" s="59"/>
      <c r="G20" s="59"/>
      <c r="H20" s="59"/>
      <c r="I20" s="59"/>
      <c r="J20" s="59"/>
      <c r="K20" s="59"/>
      <c r="L20" s="59"/>
      <c r="M20" s="59"/>
      <c r="N20" s="59"/>
      <c r="O20" s="59"/>
      <c r="P20" s="60"/>
      <c r="Q20" s="59"/>
      <c r="R20">
        <v>15</v>
      </c>
      <c r="S20">
        <f t="shared" ca="1" si="4"/>
        <v>10</v>
      </c>
      <c r="T20" s="245" t="str">
        <f t="shared" ca="1" si="4"/>
        <v/>
      </c>
      <c r="U20" s="245" t="str">
        <f t="shared" ca="1" si="1"/>
        <v/>
      </c>
      <c r="V20" s="245" t="str">
        <f t="shared" ca="1" si="1"/>
        <v/>
      </c>
      <c r="W20" s="245" t="str">
        <f t="shared" ca="1" si="1"/>
        <v/>
      </c>
      <c r="X20" s="247">
        <f t="shared" ca="1" si="2"/>
        <v>0</v>
      </c>
      <c r="Y20" s="39" t="str">
        <f t="shared" ca="1" si="1"/>
        <v>誤解・くいちがい</v>
      </c>
      <c r="Z20" t="str">
        <f t="shared" ca="1" si="1"/>
        <v>　ＡさんがＢさんの牛乳を配り忘れたとき、Ｂさんが「わざと配らなかった」と言ってもめている。</v>
      </c>
    </row>
    <row r="21" spans="1:26" ht="33.75" customHeight="1">
      <c r="A21" s="57"/>
      <c r="B21" s="61">
        <v>11</v>
      </c>
      <c r="C21" s="108" t="str">
        <f t="shared" ca="1" si="3"/>
        <v>誤解・くいちがい</v>
      </c>
      <c r="D21" s="110" t="str">
        <f t="shared" ca="1" si="3"/>
        <v>　ドッジボールで、ボールが当たったか当たっていないかで、ＡさんとＢさんがもめている。</v>
      </c>
      <c r="E21" s="59"/>
      <c r="F21" s="59"/>
      <c r="G21" s="59"/>
      <c r="H21" s="59"/>
      <c r="I21" s="59"/>
      <c r="J21" s="59"/>
      <c r="K21" s="59"/>
      <c r="L21" s="59"/>
      <c r="M21" s="59"/>
      <c r="N21" s="59"/>
      <c r="O21" s="59"/>
      <c r="P21" s="60"/>
      <c r="Q21" s="59"/>
      <c r="R21">
        <v>16</v>
      </c>
      <c r="S21">
        <f t="shared" ca="1" si="4"/>
        <v>11</v>
      </c>
      <c r="T21" s="245" t="str">
        <f t="shared" ca="1" si="4"/>
        <v/>
      </c>
      <c r="U21" s="245" t="str">
        <f t="shared" ca="1" si="1"/>
        <v/>
      </c>
      <c r="V21" s="245" t="str">
        <f t="shared" ca="1" si="1"/>
        <v/>
      </c>
      <c r="W21" s="245" t="str">
        <f t="shared" ca="1" si="1"/>
        <v/>
      </c>
      <c r="X21" s="247">
        <f t="shared" ca="1" si="2"/>
        <v>0</v>
      </c>
      <c r="Y21" s="39" t="str">
        <f t="shared" ca="1" si="1"/>
        <v>誤解・くいちがい</v>
      </c>
      <c r="Z21" t="str">
        <f t="shared" ca="1" si="1"/>
        <v>　ドッジボールで、ボールが当たったか当たっていないかで、ＡさんとＢさんがもめている。</v>
      </c>
    </row>
    <row r="22" spans="1:26" ht="33.75" customHeight="1">
      <c r="A22" s="57"/>
      <c r="B22" s="61">
        <v>12</v>
      </c>
      <c r="C22" s="108" t="str">
        <f t="shared" ca="1" si="3"/>
        <v>誤解・くいちがい</v>
      </c>
      <c r="D22" s="110" t="str">
        <f t="shared" ca="1" si="3"/>
        <v>　ろう下を走ったか、走っていないかで、ＡさんとＢさんがもめている。</v>
      </c>
      <c r="E22" s="59"/>
      <c r="F22" s="59"/>
      <c r="G22" s="59"/>
      <c r="H22" s="59"/>
      <c r="I22" s="59"/>
      <c r="J22" s="59"/>
      <c r="K22" s="59"/>
      <c r="L22" s="59"/>
      <c r="M22" s="59"/>
      <c r="N22" s="59"/>
      <c r="O22" s="59"/>
      <c r="P22" s="60"/>
      <c r="Q22" s="59"/>
      <c r="R22">
        <v>17</v>
      </c>
      <c r="S22">
        <f t="shared" ca="1" si="4"/>
        <v>12</v>
      </c>
      <c r="T22" s="245" t="str">
        <f t="shared" ca="1" si="4"/>
        <v/>
      </c>
      <c r="U22" s="245" t="str">
        <f t="shared" ca="1" si="1"/>
        <v/>
      </c>
      <c r="V22" s="245" t="str">
        <f t="shared" ca="1" si="1"/>
        <v/>
      </c>
      <c r="W22" s="245" t="str">
        <f t="shared" ca="1" si="1"/>
        <v/>
      </c>
      <c r="X22" s="247">
        <f t="shared" ca="1" si="2"/>
        <v>0</v>
      </c>
      <c r="Y22" s="39" t="str">
        <f t="shared" ca="1" si="1"/>
        <v>誤解・くいちがい</v>
      </c>
      <c r="Z22" t="str">
        <f t="shared" ca="1" si="1"/>
        <v>　ろう下を走ったか、走っていないかで、ＡさんとＢさんがもめている。</v>
      </c>
    </row>
    <row r="23" spans="1:26" ht="33.75" customHeight="1">
      <c r="A23" s="57"/>
      <c r="B23" s="61">
        <v>13</v>
      </c>
      <c r="C23" s="108" t="str">
        <f t="shared" ca="1" si="3"/>
        <v>誤解・くいちがい</v>
      </c>
      <c r="D23" s="110" t="str">
        <f t="shared" ca="1" si="3"/>
        <v>　通りすがりに机にぶつかったとき、わざとぶつかったかわざとではなかったかで、ＡさんとＢさんがもめている。</v>
      </c>
      <c r="E23" s="59"/>
      <c r="F23" s="59"/>
      <c r="G23" s="59"/>
      <c r="H23" s="59"/>
      <c r="I23" s="59"/>
      <c r="J23" s="59"/>
      <c r="K23" s="59"/>
      <c r="L23" s="59"/>
      <c r="M23" s="59"/>
      <c r="N23" s="59"/>
      <c r="O23" s="59"/>
      <c r="P23" s="60"/>
      <c r="Q23" s="59"/>
      <c r="R23">
        <v>18</v>
      </c>
      <c r="S23">
        <f t="shared" ca="1" si="4"/>
        <v>13</v>
      </c>
      <c r="T23" s="245" t="str">
        <f t="shared" ca="1" si="4"/>
        <v/>
      </c>
      <c r="U23" s="245" t="str">
        <f t="shared" ca="1" si="1"/>
        <v/>
      </c>
      <c r="V23" s="245" t="str">
        <f t="shared" ca="1" si="1"/>
        <v/>
      </c>
      <c r="W23" s="245" t="str">
        <f t="shared" ca="1" si="1"/>
        <v/>
      </c>
      <c r="X23" s="247">
        <f t="shared" ca="1" si="2"/>
        <v>0</v>
      </c>
      <c r="Y23" s="39" t="str">
        <f t="shared" ca="1" si="1"/>
        <v>誤解・くいちがい</v>
      </c>
      <c r="Z23" t="str">
        <f t="shared" ca="1" si="1"/>
        <v>　通りすがりに机にぶつかったとき、わざとぶつかったかわざとではなかったかで、ＡさんとＢさんがもめている。</v>
      </c>
    </row>
    <row r="24" spans="1:26" ht="33.75" customHeight="1">
      <c r="A24" s="57"/>
      <c r="B24" s="61">
        <v>14</v>
      </c>
      <c r="C24" s="108" t="str">
        <f t="shared" ca="1" si="3"/>
        <v>誤解・くいちがい</v>
      </c>
      <c r="D24" s="110" t="str">
        <f t="shared" ca="1" si="3"/>
        <v>　悪口を言ったか、言っていないかで、ＡさんとＢさんがもめている。</v>
      </c>
      <c r="E24" s="59"/>
      <c r="F24" s="59"/>
      <c r="G24" s="59"/>
      <c r="H24" s="59"/>
      <c r="I24" s="59"/>
      <c r="J24" s="59"/>
      <c r="K24" s="59"/>
      <c r="L24" s="59"/>
      <c r="M24" s="59"/>
      <c r="N24" s="59"/>
      <c r="O24" s="59"/>
      <c r="P24" s="60"/>
      <c r="Q24" s="59"/>
      <c r="R24">
        <v>19</v>
      </c>
      <c r="S24">
        <f t="shared" ca="1" si="4"/>
        <v>14</v>
      </c>
      <c r="T24" s="245" t="str">
        <f t="shared" ca="1" si="4"/>
        <v/>
      </c>
      <c r="U24" s="245" t="str">
        <f t="shared" ca="1" si="1"/>
        <v/>
      </c>
      <c r="V24" s="245" t="str">
        <f t="shared" ca="1" si="1"/>
        <v/>
      </c>
      <c r="W24" s="245" t="str">
        <f t="shared" ca="1" si="1"/>
        <v/>
      </c>
      <c r="X24" s="247">
        <f t="shared" ca="1" si="2"/>
        <v>0</v>
      </c>
      <c r="Y24" s="39" t="str">
        <f t="shared" ca="1" si="1"/>
        <v>誤解・くいちがい</v>
      </c>
      <c r="Z24" t="str">
        <f t="shared" ca="1" si="1"/>
        <v>　悪口を言ったか、言っていないかで、ＡさんとＢさんがもめている。</v>
      </c>
    </row>
    <row r="25" spans="1:26" ht="33.75" customHeight="1">
      <c r="A25" s="57"/>
      <c r="B25" s="61">
        <v>15</v>
      </c>
      <c r="C25" s="108" t="str">
        <f t="shared" ca="1" si="3"/>
        <v>誤解・くいちがい</v>
      </c>
      <c r="D25" s="110" t="str">
        <f t="shared" ca="1" si="3"/>
        <v>　サッカーやドッジボールで、ボールが線から出たか出ていないかで、ＡさんとＢさんがもめている。</v>
      </c>
      <c r="E25" s="59"/>
      <c r="F25" s="59"/>
      <c r="G25" s="59"/>
      <c r="H25" s="59"/>
      <c r="I25" s="59"/>
      <c r="J25" s="59"/>
      <c r="K25" s="59"/>
      <c r="L25" s="59"/>
      <c r="M25" s="59"/>
      <c r="N25" s="59"/>
      <c r="O25" s="59"/>
      <c r="P25" s="60"/>
      <c r="Q25" s="59"/>
      <c r="R25">
        <v>20</v>
      </c>
      <c r="S25">
        <f t="shared" ca="1" si="4"/>
        <v>15</v>
      </c>
      <c r="T25" s="245" t="str">
        <f t="shared" ca="1" si="4"/>
        <v/>
      </c>
      <c r="U25" s="245" t="str">
        <f t="shared" ca="1" si="1"/>
        <v/>
      </c>
      <c r="V25" s="245" t="str">
        <f t="shared" ca="1" si="1"/>
        <v/>
      </c>
      <c r="W25" s="245" t="str">
        <f t="shared" ca="1" si="1"/>
        <v/>
      </c>
      <c r="X25" s="247">
        <f t="shared" ca="1" si="2"/>
        <v>0</v>
      </c>
      <c r="Y25" s="39" t="str">
        <f t="shared" ca="1" si="1"/>
        <v>誤解・くいちがい</v>
      </c>
      <c r="Z25" t="str">
        <f t="shared" ca="1" si="1"/>
        <v>　サッカーやドッジボールで、ボールが線から出たか出ていないかで、ＡさんとＢさんがもめている。</v>
      </c>
    </row>
    <row r="26" spans="1:26" ht="33.75" customHeight="1">
      <c r="A26" s="57"/>
      <c r="B26" s="61">
        <v>16</v>
      </c>
      <c r="C26" s="108" t="str">
        <f t="shared" ca="1" si="3"/>
        <v>誤解・くいちがい</v>
      </c>
      <c r="D26" s="110" t="str">
        <f t="shared" ca="1" si="3"/>
        <v>　最初は、２人でふざけて遊んでいたがいつの間にか本気になって、ＡさんとＢさんがもめている。</v>
      </c>
      <c r="E26" s="59"/>
      <c r="F26" s="59"/>
      <c r="G26" s="59"/>
      <c r="H26" s="59"/>
      <c r="I26" s="59"/>
      <c r="J26" s="59"/>
      <c r="K26" s="59"/>
      <c r="L26" s="59"/>
      <c r="M26" s="59"/>
      <c r="N26" s="59"/>
      <c r="O26" s="59"/>
      <c r="P26" s="60"/>
      <c r="Q26" s="59"/>
      <c r="R26">
        <v>21</v>
      </c>
      <c r="S26">
        <f t="shared" ca="1" si="4"/>
        <v>16</v>
      </c>
      <c r="T26" s="245" t="str">
        <f t="shared" ca="1" si="4"/>
        <v/>
      </c>
      <c r="U26" s="245" t="str">
        <f t="shared" ca="1" si="1"/>
        <v/>
      </c>
      <c r="V26" s="245" t="str">
        <f t="shared" ca="1" si="1"/>
        <v/>
      </c>
      <c r="W26" s="245" t="str">
        <f t="shared" ca="1" si="1"/>
        <v/>
      </c>
      <c r="X26" s="247">
        <f t="shared" ca="1" si="2"/>
        <v>0</v>
      </c>
      <c r="Y26" s="39" t="str">
        <f t="shared" ca="1" si="1"/>
        <v>誤解・くいちがい</v>
      </c>
      <c r="Z26" t="str">
        <f t="shared" ca="1" si="1"/>
        <v>　最初は、２人でふざけて遊んでいたがいつの間にか本気になって、ＡさんとＢさんがもめている。</v>
      </c>
    </row>
    <row r="27" spans="1:26" ht="33.75" customHeight="1">
      <c r="A27" s="57"/>
      <c r="B27" s="61">
        <v>17</v>
      </c>
      <c r="C27" s="108" t="str">
        <f t="shared" ca="1" si="3"/>
        <v>ルールやマナー</v>
      </c>
      <c r="D27" s="110" t="str">
        <f t="shared" ca="1" si="3"/>
        <v>　遊んでいるとき、順番を守らないＡさんにＢさんが注意をしてもめている。</v>
      </c>
      <c r="E27" s="59"/>
      <c r="F27" s="59"/>
      <c r="G27" s="59"/>
      <c r="H27" s="59"/>
      <c r="I27" s="59"/>
      <c r="J27" s="59"/>
      <c r="K27" s="59"/>
      <c r="L27" s="59"/>
      <c r="M27" s="59"/>
      <c r="N27" s="59"/>
      <c r="O27" s="59"/>
      <c r="P27" s="60"/>
      <c r="Q27" s="59"/>
      <c r="R27">
        <v>22</v>
      </c>
      <c r="S27">
        <f t="shared" ca="1" si="4"/>
        <v>17</v>
      </c>
      <c r="T27" s="245" t="str">
        <f t="shared" ca="1" si="4"/>
        <v/>
      </c>
      <c r="U27" s="245" t="str">
        <f t="shared" ca="1" si="4"/>
        <v/>
      </c>
      <c r="V27" s="245" t="str">
        <f t="shared" ca="1" si="4"/>
        <v/>
      </c>
      <c r="W27" s="245" t="str">
        <f t="shared" ca="1" si="4"/>
        <v/>
      </c>
      <c r="X27" s="247">
        <f t="shared" ca="1" si="2"/>
        <v>0</v>
      </c>
      <c r="Y27" s="39" t="str">
        <f t="shared" ca="1" si="4"/>
        <v>ルールやマナー</v>
      </c>
      <c r="Z27" t="str">
        <f t="shared" ca="1" si="4"/>
        <v>　遊んでいるとき、順番を守らないＡさんにＢさんが注意をしてもめている。</v>
      </c>
    </row>
    <row r="28" spans="1:26" ht="33.75" customHeight="1">
      <c r="A28" s="57"/>
      <c r="B28" s="61">
        <v>18</v>
      </c>
      <c r="C28" s="108" t="str">
        <f t="shared" ca="1" si="3"/>
        <v>ルールやマナー</v>
      </c>
      <c r="D28" s="110" t="str">
        <f t="shared" ca="1" si="3"/>
        <v>　掃除をしないＡさんに、Ｂさんが注意をしてもめている。</v>
      </c>
      <c r="E28" s="59"/>
      <c r="F28" s="59"/>
      <c r="G28" s="59"/>
      <c r="H28" s="59"/>
      <c r="I28" s="59"/>
      <c r="J28" s="59"/>
      <c r="K28" s="59"/>
      <c r="L28" s="59"/>
      <c r="M28" s="59"/>
      <c r="N28" s="59"/>
      <c r="O28" s="59"/>
      <c r="P28" s="60"/>
      <c r="R28">
        <v>23</v>
      </c>
      <c r="S28">
        <f t="shared" ca="1" si="4"/>
        <v>18</v>
      </c>
      <c r="T28" s="245" t="str">
        <f t="shared" ca="1" si="4"/>
        <v/>
      </c>
      <c r="U28" s="245" t="str">
        <f t="shared" ca="1" si="4"/>
        <v/>
      </c>
      <c r="V28" s="245" t="str">
        <f t="shared" ca="1" si="4"/>
        <v/>
      </c>
      <c r="W28" s="245" t="str">
        <f t="shared" ca="1" si="4"/>
        <v/>
      </c>
      <c r="X28" s="247">
        <f t="shared" ca="1" si="2"/>
        <v>0</v>
      </c>
      <c r="Y28" s="39" t="str">
        <f t="shared" ca="1" si="4"/>
        <v>ルールやマナー</v>
      </c>
      <c r="Z28" t="str">
        <f t="shared" ca="1" si="4"/>
        <v>　掃除をしないＡさんに、Ｂさんが注意をしてもめている。</v>
      </c>
    </row>
    <row r="29" spans="1:26" ht="33.75" customHeight="1">
      <c r="A29" s="57"/>
      <c r="B29" s="61">
        <v>19</v>
      </c>
      <c r="C29" s="108" t="str">
        <f t="shared" ca="1" si="3"/>
        <v>ルールやマナー</v>
      </c>
      <c r="D29" s="110" t="str">
        <f t="shared" ca="1" si="3"/>
        <v>　みんなで遊ぶと決めた日に、いっしょに遊ばないＡさんにＢさんが注意をしてもめている。</v>
      </c>
      <c r="E29" s="59"/>
      <c r="F29" s="59"/>
      <c r="G29" s="59"/>
      <c r="H29" s="59"/>
      <c r="I29" s="59"/>
      <c r="J29" s="59"/>
      <c r="K29" s="59"/>
      <c r="L29" s="59"/>
      <c r="M29" s="59"/>
      <c r="N29" s="59"/>
      <c r="O29" s="59"/>
      <c r="P29" s="60"/>
      <c r="Q29" s="59"/>
      <c r="R29">
        <v>24</v>
      </c>
      <c r="S29">
        <f t="shared" ca="1" si="4"/>
        <v>19</v>
      </c>
      <c r="T29" s="245" t="str">
        <f t="shared" ca="1" si="4"/>
        <v/>
      </c>
      <c r="U29" s="245" t="str">
        <f t="shared" ca="1" si="4"/>
        <v/>
      </c>
      <c r="V29" s="245" t="str">
        <f t="shared" ca="1" si="4"/>
        <v/>
      </c>
      <c r="W29" s="245" t="str">
        <f t="shared" ca="1" si="4"/>
        <v/>
      </c>
      <c r="X29" s="247">
        <f t="shared" ca="1" si="2"/>
        <v>0</v>
      </c>
      <c r="Y29" s="39" t="str">
        <f t="shared" ca="1" si="4"/>
        <v>ルールやマナー</v>
      </c>
      <c r="Z29" t="str">
        <f t="shared" ca="1" si="4"/>
        <v>　みんなで遊ぶと決めた日に、いっしょに遊ばないＡさんにＢさんが注意をしてもめている。</v>
      </c>
    </row>
    <row r="30" spans="1:26" ht="33.75" customHeight="1">
      <c r="A30" s="57"/>
      <c r="B30" s="61">
        <v>20</v>
      </c>
      <c r="C30" s="108" t="str">
        <f t="shared" ca="1" si="3"/>
        <v>ルールやマナー</v>
      </c>
      <c r="D30" s="110" t="str">
        <f t="shared" ca="1" si="3"/>
        <v>　授業が始まっても本を読むのをやめないＡさんに、Ｂさんが注意をしてもめている。</v>
      </c>
      <c r="E30" s="59"/>
      <c r="F30" s="59"/>
      <c r="G30" s="59"/>
      <c r="H30" s="59"/>
      <c r="I30" s="59"/>
      <c r="J30" s="59"/>
      <c r="K30" s="59"/>
      <c r="L30" s="59"/>
      <c r="M30" s="59"/>
      <c r="N30" s="59"/>
      <c r="O30" s="59"/>
      <c r="P30" s="60"/>
      <c r="R30">
        <v>25</v>
      </c>
      <c r="S30">
        <f t="shared" ca="1" si="4"/>
        <v>20</v>
      </c>
      <c r="T30" s="245" t="str">
        <f t="shared" ca="1" si="4"/>
        <v/>
      </c>
      <c r="U30" s="245" t="str">
        <f t="shared" ca="1" si="4"/>
        <v/>
      </c>
      <c r="V30" s="245" t="str">
        <f t="shared" ca="1" si="4"/>
        <v/>
      </c>
      <c r="W30" s="245" t="str">
        <f t="shared" ca="1" si="4"/>
        <v/>
      </c>
      <c r="X30" s="247">
        <f t="shared" ca="1" si="2"/>
        <v>0</v>
      </c>
      <c r="Y30" s="39" t="str">
        <f t="shared" ca="1" si="4"/>
        <v>ルールやマナー</v>
      </c>
      <c r="Z30" t="str">
        <f t="shared" ca="1" si="4"/>
        <v>　授業が始まっても本を読むのをやめないＡさんに、Ｂさんが注意をしてもめている。</v>
      </c>
    </row>
    <row r="31" spans="1:26" ht="33.75" customHeight="1">
      <c r="A31" s="57"/>
      <c r="B31" s="61">
        <v>21</v>
      </c>
      <c r="C31" s="108" t="str">
        <f t="shared" ca="1" si="3"/>
        <v>ルールやマナー</v>
      </c>
      <c r="D31" s="110" t="str">
        <f t="shared" ca="1" si="3"/>
        <v>　ＡさんがＢさんに「一緒に遊ぼう」と言ったときに、断られてもめている。</v>
      </c>
      <c r="E31" s="59"/>
      <c r="F31" s="59"/>
      <c r="G31" s="59"/>
      <c r="H31" s="59"/>
      <c r="I31" s="59"/>
      <c r="J31" s="59"/>
      <c r="K31" s="59"/>
      <c r="L31" s="59"/>
      <c r="M31" s="59"/>
      <c r="N31" s="59"/>
      <c r="O31" s="59"/>
      <c r="P31" s="60"/>
      <c r="R31">
        <v>26</v>
      </c>
      <c r="S31">
        <f t="shared" ca="1" si="4"/>
        <v>21</v>
      </c>
      <c r="T31" s="245" t="str">
        <f t="shared" ca="1" si="4"/>
        <v/>
      </c>
      <c r="U31" s="245" t="str">
        <f t="shared" ca="1" si="4"/>
        <v/>
      </c>
      <c r="V31" s="245" t="str">
        <f t="shared" ca="1" si="4"/>
        <v/>
      </c>
      <c r="W31" s="245" t="str">
        <f t="shared" ca="1" si="4"/>
        <v/>
      </c>
      <c r="X31" s="247">
        <f t="shared" ca="1" si="2"/>
        <v>0</v>
      </c>
      <c r="Y31" s="39" t="str">
        <f t="shared" ca="1" si="4"/>
        <v>ルールやマナー</v>
      </c>
      <c r="Z31" t="str">
        <f t="shared" ca="1" si="4"/>
        <v>　ＡさんがＢさんに「一緒に遊ぼう」と言ったときに、断られてもめている。</v>
      </c>
    </row>
    <row r="32" spans="1:26" ht="33.75" customHeight="1">
      <c r="A32" s="57"/>
      <c r="B32" s="61">
        <v>22</v>
      </c>
      <c r="C32" s="108" t="str">
        <f t="shared" ca="1" si="3"/>
        <v>ルールやマナー</v>
      </c>
      <c r="D32" s="110" t="str">
        <f t="shared" ca="1" si="3"/>
        <v>　Ａさんが授業で２人組をつくるときに「一緒にしよう」と言ったら、Ｂさんに断られてもめている。</v>
      </c>
      <c r="E32" s="59"/>
      <c r="F32" s="59"/>
      <c r="G32" s="59"/>
      <c r="H32" s="59"/>
      <c r="I32" s="59"/>
      <c r="J32" s="59"/>
      <c r="K32" s="59"/>
      <c r="L32" s="59"/>
      <c r="M32" s="59"/>
      <c r="N32" s="59"/>
      <c r="O32" s="59"/>
      <c r="P32" s="60"/>
      <c r="R32">
        <v>27</v>
      </c>
      <c r="S32">
        <f t="shared" ca="1" si="4"/>
        <v>22</v>
      </c>
      <c r="T32" s="245" t="str">
        <f t="shared" ca="1" si="4"/>
        <v/>
      </c>
      <c r="U32" s="245" t="str">
        <f t="shared" ca="1" si="4"/>
        <v/>
      </c>
      <c r="V32" s="245" t="str">
        <f t="shared" ca="1" si="4"/>
        <v/>
      </c>
      <c r="W32" s="245" t="str">
        <f t="shared" ca="1" si="4"/>
        <v/>
      </c>
      <c r="X32" s="247">
        <f t="shared" ca="1" si="2"/>
        <v>0</v>
      </c>
      <c r="Y32" s="39" t="str">
        <f t="shared" ca="1" si="4"/>
        <v>ルールやマナー</v>
      </c>
      <c r="Z32" t="str">
        <f t="shared" ca="1" si="4"/>
        <v>　Ａさんが授業で２人組をつくるときに「一緒にしよう」と言ったら、Ｂさんに断られてもめている。</v>
      </c>
    </row>
    <row r="33" spans="1:26" ht="33.75" customHeight="1">
      <c r="A33" s="57"/>
      <c r="B33" s="61">
        <v>23</v>
      </c>
      <c r="C33" s="108" t="str">
        <f t="shared" ca="1" si="3"/>
        <v>ルールやマナー</v>
      </c>
      <c r="D33" s="110" t="str">
        <f t="shared" ca="1" si="3"/>
        <v>　ＡさんがＢさんと「一緒に行こう」と約束していたが、他の友だちと行っていることが分かりもめている。</v>
      </c>
      <c r="E33" s="59"/>
      <c r="F33" s="59"/>
      <c r="G33" s="59"/>
      <c r="H33" s="59"/>
      <c r="I33" s="59"/>
      <c r="J33" s="59"/>
      <c r="K33" s="59"/>
      <c r="L33" s="59"/>
      <c r="M33" s="59"/>
      <c r="N33" s="59"/>
      <c r="O33" s="59"/>
      <c r="P33" s="60"/>
      <c r="R33">
        <v>28</v>
      </c>
      <c r="S33">
        <f t="shared" ca="1" si="4"/>
        <v>23</v>
      </c>
      <c r="T33" s="245" t="str">
        <f t="shared" ca="1" si="4"/>
        <v/>
      </c>
      <c r="U33" s="245" t="str">
        <f t="shared" ca="1" si="4"/>
        <v/>
      </c>
      <c r="V33" s="245" t="str">
        <f t="shared" ca="1" si="4"/>
        <v/>
      </c>
      <c r="W33" s="245" t="str">
        <f t="shared" ca="1" si="4"/>
        <v/>
      </c>
      <c r="X33" s="247">
        <f t="shared" ca="1" si="2"/>
        <v>0</v>
      </c>
      <c r="Y33" s="39" t="str">
        <f t="shared" ca="1" si="4"/>
        <v>ルールやマナー</v>
      </c>
      <c r="Z33" t="str">
        <f t="shared" ca="1" si="4"/>
        <v>　ＡさんがＢさんと「一緒に行こう」と約束していたが、他の友だちと行っていることが分かりもめている。</v>
      </c>
    </row>
    <row r="34" spans="1:26" ht="33.75" customHeight="1">
      <c r="A34" s="57"/>
      <c r="B34" s="61">
        <v>24</v>
      </c>
      <c r="C34" s="108" t="str">
        <f t="shared" ca="1" si="3"/>
        <v>ルールやマナー</v>
      </c>
      <c r="D34" s="110" t="str">
        <f t="shared" ca="1" si="3"/>
        <v>　Ａさんがふざけて、Ｂさんが嫌がるあだ名で呼んでもめている。</v>
      </c>
      <c r="E34" s="59"/>
      <c r="F34" s="59"/>
      <c r="G34" s="59"/>
      <c r="H34" s="59"/>
      <c r="I34" s="59"/>
      <c r="J34" s="59"/>
      <c r="K34" s="59"/>
      <c r="L34" s="59"/>
      <c r="M34" s="59"/>
      <c r="N34" s="59"/>
      <c r="O34" s="59"/>
      <c r="P34" s="60"/>
      <c r="R34">
        <v>29</v>
      </c>
      <c r="S34">
        <f t="shared" ca="1" si="4"/>
        <v>24</v>
      </c>
      <c r="T34" s="245" t="str">
        <f t="shared" ca="1" si="4"/>
        <v/>
      </c>
      <c r="U34" s="245" t="str">
        <f t="shared" ca="1" si="4"/>
        <v/>
      </c>
      <c r="V34" s="245" t="str">
        <f t="shared" ca="1" si="4"/>
        <v/>
      </c>
      <c r="W34" s="245" t="str">
        <f t="shared" ca="1" si="4"/>
        <v/>
      </c>
      <c r="X34" s="247">
        <f t="shared" ca="1" si="2"/>
        <v>0</v>
      </c>
      <c r="Y34" s="39" t="str">
        <f t="shared" ca="1" si="4"/>
        <v>ルールやマナー</v>
      </c>
      <c r="Z34" t="str">
        <f t="shared" ca="1" si="4"/>
        <v>　Ａさんがふざけて、Ｂさんが嫌がるあだ名で呼んでもめている。</v>
      </c>
    </row>
    <row r="35" spans="1:26" ht="33.75" customHeight="1">
      <c r="A35" s="57"/>
      <c r="B35" s="61">
        <v>25</v>
      </c>
      <c r="C35" s="108" t="str">
        <f t="shared" ca="1" si="3"/>
        <v>ルールやマナー</v>
      </c>
      <c r="D35" s="110" t="str">
        <f t="shared" ca="1" si="3"/>
        <v>　Ａさんが、Ｂさんの好きな人を友だちにばらしたことでもめている。</v>
      </c>
      <c r="E35" s="59"/>
      <c r="F35" s="59"/>
      <c r="G35" s="59"/>
      <c r="H35" s="59"/>
      <c r="I35" s="59"/>
      <c r="J35" s="59"/>
      <c r="K35" s="59"/>
      <c r="L35" s="59"/>
      <c r="M35" s="59"/>
      <c r="N35" s="59"/>
      <c r="O35" s="59"/>
      <c r="P35" s="60"/>
      <c r="R35">
        <v>30</v>
      </c>
      <c r="S35">
        <f t="shared" ca="1" si="4"/>
        <v>25</v>
      </c>
      <c r="T35" s="245" t="str">
        <f t="shared" ca="1" si="4"/>
        <v/>
      </c>
      <c r="U35" s="245" t="str">
        <f t="shared" ca="1" si="4"/>
        <v/>
      </c>
      <c r="V35" s="245" t="str">
        <f t="shared" ca="1" si="4"/>
        <v/>
      </c>
      <c r="W35" s="245" t="str">
        <f t="shared" ca="1" si="4"/>
        <v/>
      </c>
      <c r="X35" s="247">
        <f t="shared" ca="1" si="2"/>
        <v>0</v>
      </c>
      <c r="Y35" s="39" t="str">
        <f t="shared" ca="1" si="4"/>
        <v>ルールやマナー</v>
      </c>
      <c r="Z35" t="str">
        <f t="shared" ca="1" si="4"/>
        <v>　Ａさんが、Ｂさんの好きな人を友だちにばらしたことでもめている。</v>
      </c>
    </row>
    <row r="36" spans="1:26" ht="33.75" customHeight="1">
      <c r="A36" s="57"/>
      <c r="B36" s="61">
        <v>26</v>
      </c>
      <c r="C36" s="108" t="str">
        <f t="shared" ca="1" si="3"/>
        <v>言い方</v>
      </c>
      <c r="D36" s="110" t="str">
        <f t="shared" ca="1" si="3"/>
        <v>　Ａさんが「トランプをしたい」と言ったら、Ｂさんが「いや」と言ってもめている。</v>
      </c>
      <c r="E36" s="59"/>
      <c r="F36" s="59"/>
      <c r="G36" s="59"/>
      <c r="H36" s="59"/>
      <c r="I36" s="59"/>
      <c r="J36" s="59"/>
      <c r="K36" s="59"/>
      <c r="L36" s="59"/>
      <c r="M36" s="59"/>
      <c r="N36" s="59"/>
      <c r="O36" s="59"/>
      <c r="P36" s="60"/>
      <c r="R36">
        <v>31</v>
      </c>
      <c r="S36">
        <f t="shared" ca="1" si="4"/>
        <v>26</v>
      </c>
      <c r="T36" s="245" t="str">
        <f t="shared" ca="1" si="4"/>
        <v/>
      </c>
      <c r="U36" s="245" t="str">
        <f t="shared" ca="1" si="4"/>
        <v/>
      </c>
      <c r="V36" s="245" t="str">
        <f t="shared" ca="1" si="4"/>
        <v/>
      </c>
      <c r="W36" s="245" t="str">
        <f t="shared" ca="1" si="4"/>
        <v/>
      </c>
      <c r="X36" s="247">
        <f t="shared" ca="1" si="2"/>
        <v>0</v>
      </c>
      <c r="Y36" s="39" t="str">
        <f t="shared" ca="1" si="4"/>
        <v>言い方</v>
      </c>
      <c r="Z36" t="str">
        <f t="shared" ca="1" si="4"/>
        <v>　Ａさんが「トランプをしたい」と言ったら、Ｂさんが「いや」と言ってもめている。</v>
      </c>
    </row>
    <row r="37" spans="1:26" ht="33.75" customHeight="1">
      <c r="A37" s="57"/>
      <c r="B37" s="61">
        <v>27</v>
      </c>
      <c r="C37" s="108" t="str">
        <f t="shared" ca="1" si="3"/>
        <v>言い方</v>
      </c>
      <c r="D37" s="110" t="str">
        <f t="shared" ca="1" si="3"/>
        <v>　話し合いで、Ａさんが強い言い方をしたことで、Ｂさんが腹を立ててもめている。　</v>
      </c>
      <c r="E37" s="59"/>
      <c r="F37" s="59"/>
      <c r="G37" s="59"/>
      <c r="H37" s="59"/>
      <c r="I37" s="59"/>
      <c r="J37" s="59"/>
      <c r="K37" s="59"/>
      <c r="L37" s="59"/>
      <c r="M37" s="59"/>
      <c r="N37" s="59"/>
      <c r="O37" s="59"/>
      <c r="P37" s="60"/>
      <c r="R37">
        <v>32</v>
      </c>
      <c r="S37">
        <f t="shared" ca="1" si="4"/>
        <v>27</v>
      </c>
      <c r="T37" s="245" t="str">
        <f t="shared" ca="1" si="4"/>
        <v/>
      </c>
      <c r="U37" s="245" t="str">
        <f t="shared" ca="1" si="4"/>
        <v/>
      </c>
      <c r="V37" s="245" t="str">
        <f t="shared" ca="1" si="4"/>
        <v/>
      </c>
      <c r="W37" s="245" t="str">
        <f t="shared" ca="1" si="4"/>
        <v/>
      </c>
      <c r="X37" s="247">
        <f t="shared" ca="1" si="2"/>
        <v>0</v>
      </c>
      <c r="Y37" s="39" t="str">
        <f t="shared" ca="1" si="4"/>
        <v>言い方</v>
      </c>
      <c r="Z37" t="str">
        <f t="shared" ca="1" si="4"/>
        <v>　話し合いで、Ａさんが強い言い方をしたことで、Ｂさんが腹を立ててもめている。　</v>
      </c>
    </row>
    <row r="38" spans="1:26" ht="33.75" customHeight="1">
      <c r="A38" s="57"/>
      <c r="B38" s="61">
        <v>28</v>
      </c>
      <c r="C38" s="108" t="str">
        <f t="shared" ca="1" si="3"/>
        <v>言い方</v>
      </c>
      <c r="D38" s="110" t="str">
        <f t="shared" ca="1" si="3"/>
        <v>　Ａさんが投げたボールをＢさんが取り損ねて、「ちゃんと取れ」「ちゃんと投げろ」と言い合ってもめている。</v>
      </c>
      <c r="E38" s="59"/>
      <c r="F38" s="59"/>
      <c r="G38" s="59"/>
      <c r="H38" s="59"/>
      <c r="I38" s="59"/>
      <c r="J38" s="59"/>
      <c r="K38" s="59"/>
      <c r="L38" s="59"/>
      <c r="M38" s="59"/>
      <c r="N38" s="59"/>
      <c r="O38" s="59"/>
      <c r="P38" s="60"/>
      <c r="R38">
        <v>33</v>
      </c>
      <c r="S38">
        <f t="shared" ca="1" si="4"/>
        <v>28</v>
      </c>
      <c r="T38" s="245" t="str">
        <f t="shared" ca="1" si="4"/>
        <v/>
      </c>
      <c r="U38" s="245" t="str">
        <f t="shared" ca="1" si="4"/>
        <v/>
      </c>
      <c r="V38" s="245" t="str">
        <f t="shared" ca="1" si="4"/>
        <v/>
      </c>
      <c r="W38" s="245" t="str">
        <f t="shared" ca="1" si="4"/>
        <v/>
      </c>
      <c r="X38" s="247">
        <f t="shared" ca="1" si="2"/>
        <v>0</v>
      </c>
      <c r="Y38" s="39" t="str">
        <f t="shared" ca="1" si="4"/>
        <v>言い方</v>
      </c>
      <c r="Z38" t="str">
        <f t="shared" ca="1" si="4"/>
        <v>　Ａさんが投げたボールをＢさんが取り損ねて、「ちゃんと取れ」「ちゃんと投げろ」と言い合ってもめている。</v>
      </c>
    </row>
    <row r="39" spans="1:26" ht="33.75" customHeight="1">
      <c r="A39" s="57"/>
      <c r="B39" s="61">
        <v>29</v>
      </c>
      <c r="C39" s="108" t="str">
        <f t="shared" ca="1" si="3"/>
        <v>言い方</v>
      </c>
      <c r="D39" s="110" t="str">
        <f t="shared" ca="1" si="3"/>
        <v>　物を運んでいるとき、ＡさんがＢさんから「ちゃんと持ってよ！」と強く言われて、もめている。</v>
      </c>
      <c r="E39" s="59"/>
      <c r="F39" s="59"/>
      <c r="G39" s="59"/>
      <c r="H39" s="59"/>
      <c r="I39" s="59"/>
      <c r="J39" s="59"/>
      <c r="K39" s="59"/>
      <c r="L39" s="59"/>
      <c r="M39" s="59"/>
      <c r="N39" s="59"/>
      <c r="O39" s="59"/>
      <c r="P39" s="60"/>
      <c r="R39">
        <v>34</v>
      </c>
      <c r="S39">
        <f t="shared" ca="1" si="4"/>
        <v>29</v>
      </c>
      <c r="T39" s="245" t="str">
        <f t="shared" ca="1" si="4"/>
        <v/>
      </c>
      <c r="U39" s="245" t="str">
        <f t="shared" ca="1" si="4"/>
        <v/>
      </c>
      <c r="V39" s="245" t="str">
        <f t="shared" ca="1" si="4"/>
        <v/>
      </c>
      <c r="W39" s="245" t="str">
        <f t="shared" ca="1" si="4"/>
        <v/>
      </c>
      <c r="X39" s="247">
        <f t="shared" ca="1" si="2"/>
        <v>0</v>
      </c>
      <c r="Y39" s="39" t="str">
        <f t="shared" ca="1" si="4"/>
        <v>言い方</v>
      </c>
      <c r="Z39" t="str">
        <f t="shared" ca="1" si="4"/>
        <v>　物を運んでいるとき、ＡさんがＢさんから「ちゃんと持ってよ！」と強く言われて、もめている。</v>
      </c>
    </row>
    <row r="40" spans="1:26" ht="33.75" customHeight="1">
      <c r="A40" s="57"/>
      <c r="B40" s="104">
        <v>30</v>
      </c>
      <c r="C40" s="109" t="str">
        <f t="shared" ca="1" si="3"/>
        <v>言い方</v>
      </c>
      <c r="D40" s="111" t="str">
        <f t="shared" ca="1" si="3"/>
        <v>　Ａさんが「Ｂさん、給食当番でしょ！早くして」と言ったことで、Ｂさんが腹を立ててもめている。</v>
      </c>
      <c r="E40" s="59"/>
      <c r="F40" s="59"/>
      <c r="G40" s="59"/>
      <c r="H40" s="59"/>
      <c r="I40" s="59"/>
      <c r="J40" s="59"/>
      <c r="K40" s="59"/>
      <c r="L40" s="59"/>
      <c r="M40" s="59"/>
      <c r="N40" s="59"/>
      <c r="O40" s="59"/>
      <c r="P40" s="60"/>
      <c r="R40">
        <v>35</v>
      </c>
      <c r="S40">
        <f t="shared" ca="1" si="4"/>
        <v>30</v>
      </c>
      <c r="T40" s="245" t="str">
        <f t="shared" ca="1" si="4"/>
        <v/>
      </c>
      <c r="U40" s="245" t="str">
        <f t="shared" ca="1" si="4"/>
        <v/>
      </c>
      <c r="V40" s="245" t="str">
        <f t="shared" ca="1" si="4"/>
        <v/>
      </c>
      <c r="W40" s="245" t="str">
        <f t="shared" ca="1" si="4"/>
        <v/>
      </c>
      <c r="X40" s="247">
        <f t="shared" ca="1" si="2"/>
        <v>0</v>
      </c>
      <c r="Y40" s="39" t="str">
        <f t="shared" ca="1" si="4"/>
        <v>言い方</v>
      </c>
      <c r="Z40" t="str">
        <f t="shared" ca="1" si="4"/>
        <v>　Ａさんが「Ｂさん、給食当番でしょ！早くして」と言ったことで、Ｂさんが腹を立ててもめている。</v>
      </c>
    </row>
    <row r="41" spans="1:26" ht="33.75" customHeight="1">
      <c r="A41" s="57"/>
      <c r="B41" s="61">
        <v>31</v>
      </c>
      <c r="C41" s="108" t="str">
        <f t="shared" ca="1" si="3"/>
        <v>言い方</v>
      </c>
      <c r="D41" s="110" t="str">
        <f t="shared" ca="1" si="3"/>
        <v>　Ａさんの帰りの用意が遅くて、Ｂさんから「早くして」と強く言われてもめている。</v>
      </c>
      <c r="E41" s="59"/>
      <c r="F41" s="59"/>
      <c r="G41" s="59"/>
      <c r="H41" s="59"/>
      <c r="I41" s="59"/>
      <c r="J41" s="59"/>
      <c r="K41" s="59"/>
      <c r="L41" s="59"/>
      <c r="M41" s="59"/>
      <c r="N41" s="59"/>
      <c r="O41" s="59"/>
      <c r="P41" s="60"/>
      <c r="R41">
        <v>36</v>
      </c>
      <c r="S41">
        <f t="shared" ca="1" si="4"/>
        <v>31</v>
      </c>
      <c r="T41" s="245" t="str">
        <f t="shared" ca="1" si="4"/>
        <v/>
      </c>
      <c r="U41" s="245" t="str">
        <f t="shared" ca="1" si="4"/>
        <v/>
      </c>
      <c r="V41" s="245" t="str">
        <f t="shared" ca="1" si="4"/>
        <v/>
      </c>
      <c r="W41" s="245" t="str">
        <f t="shared" ca="1" si="4"/>
        <v/>
      </c>
      <c r="X41" s="247">
        <f t="shared" ca="1" si="2"/>
        <v>0</v>
      </c>
      <c r="Y41" s="39" t="str">
        <f t="shared" ca="1" si="4"/>
        <v>言い方</v>
      </c>
      <c r="Z41" t="str">
        <f t="shared" ca="1" si="4"/>
        <v>　Ａさんの帰りの用意が遅くて、Ｂさんから「早くして」と強く言われてもめている。</v>
      </c>
    </row>
    <row r="42" spans="1:26" ht="33.75" customHeight="1" thickBot="1">
      <c r="A42" s="57"/>
      <c r="B42" s="61">
        <v>32</v>
      </c>
      <c r="C42" s="108" t="str">
        <f t="shared" ca="1" si="3"/>
        <v>言い方</v>
      </c>
      <c r="D42" s="110" t="str">
        <f t="shared" ca="1" si="3"/>
        <v>　サッカーのゴールキーパーをしているＡさんが点数を入れられ、Ｂさんから文句を言われてもめている。</v>
      </c>
      <c r="E42" s="59"/>
      <c r="F42" s="59"/>
      <c r="G42" s="59"/>
      <c r="H42" s="59"/>
      <c r="I42" s="59"/>
      <c r="J42" s="59"/>
      <c r="K42" s="59"/>
      <c r="L42" s="59"/>
      <c r="M42" s="59"/>
      <c r="N42" s="59"/>
      <c r="O42" s="59"/>
      <c r="P42" s="60"/>
      <c r="R42">
        <v>37</v>
      </c>
      <c r="S42">
        <f t="shared" ca="1" si="4"/>
        <v>32</v>
      </c>
      <c r="T42" s="245" t="str">
        <f t="shared" ca="1" si="4"/>
        <v/>
      </c>
      <c r="U42" s="245" t="str">
        <f t="shared" ca="1" si="4"/>
        <v/>
      </c>
      <c r="V42" s="245" t="str">
        <f t="shared" ca="1" si="4"/>
        <v/>
      </c>
      <c r="W42" s="245" t="str">
        <f t="shared" ca="1" si="4"/>
        <v/>
      </c>
      <c r="X42" s="248">
        <f t="shared" ca="1" si="2"/>
        <v>0</v>
      </c>
      <c r="Y42" s="39" t="str">
        <f t="shared" ca="1" si="4"/>
        <v>言い方</v>
      </c>
      <c r="Z42" t="str">
        <f t="shared" ca="1" si="4"/>
        <v>　サッカーのゴールキーパーをしているＡさんが点数を入れられ、Ｂさんから文句を言われてもめている。</v>
      </c>
    </row>
    <row r="43" spans="1:26" ht="23.25" customHeight="1" thickBot="1">
      <c r="A43" s="64"/>
      <c r="B43" s="65"/>
      <c r="C43" s="259"/>
      <c r="D43" s="65"/>
      <c r="E43" s="65"/>
      <c r="F43" s="65"/>
      <c r="G43" s="65"/>
      <c r="H43" s="65"/>
      <c r="I43" s="65"/>
      <c r="J43" s="65"/>
      <c r="K43" s="65"/>
      <c r="L43" s="65"/>
      <c r="M43" s="65"/>
      <c r="N43" s="65"/>
      <c r="O43" s="65"/>
      <c r="P43" s="66"/>
      <c r="R43">
        <v>38</v>
      </c>
      <c r="S43">
        <f t="shared" ca="1" si="4"/>
        <v>0</v>
      </c>
      <c r="T43" s="249">
        <f t="shared" ca="1" si="4"/>
        <v>0</v>
      </c>
      <c r="U43" s="249">
        <f t="shared" ca="1" si="4"/>
        <v>0</v>
      </c>
      <c r="V43" s="249">
        <f t="shared" ca="1" si="4"/>
        <v>0</v>
      </c>
      <c r="W43" s="249">
        <f t="shared" ca="1" si="4"/>
        <v>0</v>
      </c>
      <c r="X43" s="249">
        <f t="shared" ca="1" si="2"/>
        <v>0</v>
      </c>
      <c r="Y43" s="39">
        <f t="shared" ca="1" si="4"/>
        <v>0</v>
      </c>
      <c r="Z43">
        <f t="shared" ca="1" si="4"/>
        <v>0</v>
      </c>
    </row>
    <row r="44" spans="1:26" ht="13.5" customHeight="1">
      <c r="C44" s="62"/>
      <c r="R44">
        <v>39</v>
      </c>
      <c r="S44">
        <f t="shared" ref="S44:Z60" ca="1" si="5">IFERROR(INDIRECT($T$4&amp;S$6&amp;$R44),"")</f>
        <v>0</v>
      </c>
      <c r="T44" s="249">
        <f t="shared" ca="1" si="5"/>
        <v>0</v>
      </c>
      <c r="U44" s="249">
        <f t="shared" ca="1" si="5"/>
        <v>0</v>
      </c>
      <c r="V44" s="249">
        <f t="shared" ca="1" si="5"/>
        <v>0</v>
      </c>
      <c r="W44" s="249">
        <f t="shared" ca="1" si="5"/>
        <v>0</v>
      </c>
      <c r="X44" s="249">
        <f t="shared" ca="1" si="2"/>
        <v>0</v>
      </c>
      <c r="Y44" s="39">
        <f t="shared" ca="1" si="5"/>
        <v>0</v>
      </c>
      <c r="Z44">
        <f t="shared" ca="1" si="5"/>
        <v>0</v>
      </c>
    </row>
    <row r="45" spans="1:26">
      <c r="R45">
        <v>40</v>
      </c>
      <c r="S45">
        <f t="shared" ca="1" si="5"/>
        <v>0</v>
      </c>
      <c r="T45" s="249">
        <f t="shared" ca="1" si="5"/>
        <v>0</v>
      </c>
      <c r="U45" s="249">
        <f t="shared" ca="1" si="5"/>
        <v>0</v>
      </c>
      <c r="V45" s="249">
        <f t="shared" ca="1" si="5"/>
        <v>0</v>
      </c>
      <c r="W45" s="249">
        <f t="shared" ca="1" si="5"/>
        <v>0</v>
      </c>
      <c r="X45" s="249">
        <f t="shared" ca="1" si="2"/>
        <v>0</v>
      </c>
      <c r="Y45" s="39">
        <f t="shared" ca="1" si="5"/>
        <v>0</v>
      </c>
      <c r="Z45">
        <f t="shared" ca="1" si="5"/>
        <v>0</v>
      </c>
    </row>
    <row r="46" spans="1:26">
      <c r="R46">
        <v>41</v>
      </c>
      <c r="S46">
        <f t="shared" ca="1" si="5"/>
        <v>0</v>
      </c>
      <c r="T46" s="249">
        <f t="shared" ca="1" si="5"/>
        <v>0</v>
      </c>
      <c r="U46" s="249">
        <f t="shared" ca="1" si="5"/>
        <v>0</v>
      </c>
      <c r="V46" s="249">
        <f t="shared" ca="1" si="5"/>
        <v>0</v>
      </c>
      <c r="W46" s="249">
        <f t="shared" ca="1" si="5"/>
        <v>0</v>
      </c>
      <c r="X46" s="249">
        <f t="shared" ca="1" si="2"/>
        <v>0</v>
      </c>
      <c r="Y46" s="39">
        <f t="shared" ca="1" si="5"/>
        <v>0</v>
      </c>
      <c r="Z46">
        <f t="shared" ca="1" si="5"/>
        <v>0</v>
      </c>
    </row>
    <row r="47" spans="1:26">
      <c r="R47">
        <v>42</v>
      </c>
      <c r="S47">
        <f t="shared" ca="1" si="5"/>
        <v>0</v>
      </c>
      <c r="T47" s="249">
        <f t="shared" ca="1" si="5"/>
        <v>0</v>
      </c>
      <c r="U47" s="249">
        <f t="shared" ca="1" si="5"/>
        <v>0</v>
      </c>
      <c r="V47" s="249">
        <f t="shared" ca="1" si="5"/>
        <v>0</v>
      </c>
      <c r="W47" s="249">
        <f t="shared" ca="1" si="5"/>
        <v>0</v>
      </c>
      <c r="X47" s="249">
        <f t="shared" ca="1" si="2"/>
        <v>0</v>
      </c>
      <c r="Y47" s="39">
        <f t="shared" ca="1" si="5"/>
        <v>0</v>
      </c>
      <c r="Z47">
        <f t="shared" ca="1" si="5"/>
        <v>0</v>
      </c>
    </row>
    <row r="48" spans="1:26">
      <c r="R48">
        <v>43</v>
      </c>
      <c r="S48">
        <f t="shared" ca="1" si="5"/>
        <v>0</v>
      </c>
      <c r="T48" s="249">
        <f t="shared" ca="1" si="5"/>
        <v>0</v>
      </c>
      <c r="U48" s="249">
        <f t="shared" ca="1" si="5"/>
        <v>0</v>
      </c>
      <c r="V48" s="249">
        <f t="shared" ca="1" si="5"/>
        <v>0</v>
      </c>
      <c r="W48" s="249">
        <f t="shared" ca="1" si="5"/>
        <v>0</v>
      </c>
      <c r="X48" s="249">
        <f t="shared" ca="1" si="2"/>
        <v>0</v>
      </c>
      <c r="Y48" s="39">
        <f t="shared" ca="1" si="5"/>
        <v>0</v>
      </c>
      <c r="Z48">
        <f t="shared" ca="1" si="5"/>
        <v>0</v>
      </c>
    </row>
    <row r="49" spans="18:26">
      <c r="R49">
        <v>44</v>
      </c>
      <c r="S49">
        <f t="shared" ca="1" si="5"/>
        <v>0</v>
      </c>
      <c r="T49" s="249">
        <f t="shared" ca="1" si="5"/>
        <v>0</v>
      </c>
      <c r="U49" s="249">
        <f t="shared" ca="1" si="5"/>
        <v>0</v>
      </c>
      <c r="V49" s="249">
        <f t="shared" ca="1" si="5"/>
        <v>0</v>
      </c>
      <c r="W49" s="249">
        <f t="shared" ca="1" si="5"/>
        <v>0</v>
      </c>
      <c r="X49" s="249">
        <f t="shared" ca="1" si="2"/>
        <v>0</v>
      </c>
      <c r="Y49" s="39">
        <f t="shared" ca="1" si="5"/>
        <v>0</v>
      </c>
      <c r="Z49">
        <f t="shared" ca="1" si="5"/>
        <v>0</v>
      </c>
    </row>
    <row r="50" spans="18:26">
      <c r="R50">
        <v>45</v>
      </c>
      <c r="S50">
        <f t="shared" ca="1" si="5"/>
        <v>0</v>
      </c>
      <c r="T50" s="249">
        <f t="shared" ca="1" si="5"/>
        <v>0</v>
      </c>
      <c r="U50" s="249">
        <f t="shared" ca="1" si="5"/>
        <v>0</v>
      </c>
      <c r="V50" s="249">
        <f t="shared" ca="1" si="5"/>
        <v>0</v>
      </c>
      <c r="W50" s="249">
        <f t="shared" ca="1" si="5"/>
        <v>0</v>
      </c>
      <c r="X50" s="249">
        <f t="shared" ca="1" si="2"/>
        <v>0</v>
      </c>
      <c r="Y50" s="39">
        <f t="shared" ca="1" si="5"/>
        <v>0</v>
      </c>
      <c r="Z50">
        <f t="shared" ca="1" si="5"/>
        <v>0</v>
      </c>
    </row>
    <row r="51" spans="18:26">
      <c r="R51">
        <v>46</v>
      </c>
      <c r="S51">
        <f t="shared" ca="1" si="5"/>
        <v>0</v>
      </c>
      <c r="T51" s="249">
        <f t="shared" ca="1" si="5"/>
        <v>0</v>
      </c>
      <c r="U51" s="249">
        <f t="shared" ca="1" si="5"/>
        <v>0</v>
      </c>
      <c r="V51" s="249">
        <f t="shared" ca="1" si="5"/>
        <v>0</v>
      </c>
      <c r="W51" s="249">
        <f t="shared" ca="1" si="5"/>
        <v>0</v>
      </c>
      <c r="X51" s="249">
        <f t="shared" ca="1" si="2"/>
        <v>0</v>
      </c>
      <c r="Y51" s="39">
        <f t="shared" ca="1" si="5"/>
        <v>0</v>
      </c>
      <c r="Z51">
        <f t="shared" ca="1" si="5"/>
        <v>0</v>
      </c>
    </row>
    <row r="52" spans="18:26">
      <c r="R52">
        <v>47</v>
      </c>
      <c r="S52">
        <f t="shared" ca="1" si="5"/>
        <v>0</v>
      </c>
      <c r="T52" s="249">
        <f t="shared" ca="1" si="5"/>
        <v>0</v>
      </c>
      <c r="U52" s="249">
        <f t="shared" ca="1" si="5"/>
        <v>0</v>
      </c>
      <c r="V52" s="249">
        <f t="shared" ca="1" si="5"/>
        <v>0</v>
      </c>
      <c r="W52" s="249">
        <f t="shared" ca="1" si="5"/>
        <v>0</v>
      </c>
      <c r="X52" s="249">
        <f t="shared" ca="1" si="2"/>
        <v>0</v>
      </c>
      <c r="Y52" s="39">
        <f t="shared" ca="1" si="5"/>
        <v>0</v>
      </c>
      <c r="Z52">
        <f t="shared" ca="1" si="5"/>
        <v>0</v>
      </c>
    </row>
    <row r="53" spans="18:26">
      <c r="R53">
        <v>48</v>
      </c>
      <c r="S53">
        <f t="shared" ca="1" si="5"/>
        <v>0</v>
      </c>
      <c r="T53" s="249">
        <f t="shared" ca="1" si="5"/>
        <v>0</v>
      </c>
      <c r="U53" s="249">
        <f t="shared" ca="1" si="5"/>
        <v>0</v>
      </c>
      <c r="V53" s="249">
        <f t="shared" ca="1" si="5"/>
        <v>0</v>
      </c>
      <c r="W53" s="249">
        <f t="shared" ca="1" si="5"/>
        <v>0</v>
      </c>
      <c r="X53" s="249">
        <f t="shared" ca="1" si="2"/>
        <v>0</v>
      </c>
      <c r="Y53" s="39">
        <f t="shared" ca="1" si="5"/>
        <v>0</v>
      </c>
      <c r="Z53">
        <f t="shared" ca="1" si="5"/>
        <v>0</v>
      </c>
    </row>
    <row r="54" spans="18:26">
      <c r="R54">
        <v>49</v>
      </c>
      <c r="S54">
        <f t="shared" ca="1" si="5"/>
        <v>0</v>
      </c>
      <c r="T54" s="249">
        <f t="shared" ca="1" si="5"/>
        <v>0</v>
      </c>
      <c r="U54" s="249">
        <f t="shared" ca="1" si="5"/>
        <v>0</v>
      </c>
      <c r="V54" s="249">
        <f t="shared" ca="1" si="5"/>
        <v>0</v>
      </c>
      <c r="W54" s="249">
        <f t="shared" ca="1" si="5"/>
        <v>0</v>
      </c>
      <c r="X54" s="249">
        <f t="shared" ca="1" si="2"/>
        <v>0</v>
      </c>
      <c r="Y54" s="39">
        <f t="shared" ca="1" si="5"/>
        <v>0</v>
      </c>
      <c r="Z54">
        <f t="shared" ca="1" si="5"/>
        <v>0</v>
      </c>
    </row>
    <row r="55" spans="18:26">
      <c r="R55">
        <v>50</v>
      </c>
      <c r="S55">
        <f t="shared" ca="1" si="5"/>
        <v>0</v>
      </c>
      <c r="T55" s="249">
        <f t="shared" ca="1" si="5"/>
        <v>0</v>
      </c>
      <c r="U55" s="249">
        <f t="shared" ca="1" si="5"/>
        <v>0</v>
      </c>
      <c r="V55" s="249">
        <f t="shared" ca="1" si="5"/>
        <v>0</v>
      </c>
      <c r="W55" s="249">
        <f t="shared" ca="1" si="5"/>
        <v>0</v>
      </c>
      <c r="X55" s="249">
        <f t="shared" ca="1" si="2"/>
        <v>0</v>
      </c>
      <c r="Y55" s="39">
        <f t="shared" ca="1" si="5"/>
        <v>0</v>
      </c>
      <c r="Z55">
        <f t="shared" ca="1" si="5"/>
        <v>0</v>
      </c>
    </row>
    <row r="56" spans="18:26">
      <c r="R56">
        <v>51</v>
      </c>
      <c r="S56">
        <f t="shared" ca="1" si="5"/>
        <v>0</v>
      </c>
      <c r="T56" s="249">
        <f t="shared" ca="1" si="5"/>
        <v>0</v>
      </c>
      <c r="U56" s="249">
        <f t="shared" ca="1" si="5"/>
        <v>0</v>
      </c>
      <c r="V56" s="249">
        <f t="shared" ca="1" si="5"/>
        <v>0</v>
      </c>
      <c r="W56" s="249">
        <f t="shared" ca="1" si="5"/>
        <v>0</v>
      </c>
      <c r="X56" s="249">
        <f t="shared" ca="1" si="2"/>
        <v>0</v>
      </c>
      <c r="Y56" s="39">
        <f t="shared" ca="1" si="5"/>
        <v>0</v>
      </c>
      <c r="Z56">
        <f t="shared" ca="1" si="5"/>
        <v>0</v>
      </c>
    </row>
    <row r="57" spans="18:26">
      <c r="R57">
        <v>52</v>
      </c>
      <c r="S57">
        <f t="shared" ca="1" si="5"/>
        <v>0</v>
      </c>
      <c r="T57" s="249">
        <f t="shared" ca="1" si="5"/>
        <v>0</v>
      </c>
      <c r="U57" s="249">
        <f t="shared" ca="1" si="5"/>
        <v>0</v>
      </c>
      <c r="V57" s="249">
        <f t="shared" ca="1" si="5"/>
        <v>0</v>
      </c>
      <c r="W57" s="249">
        <f t="shared" ca="1" si="5"/>
        <v>0</v>
      </c>
      <c r="X57" s="249">
        <f t="shared" ca="1" si="2"/>
        <v>0</v>
      </c>
      <c r="Y57" s="39">
        <f t="shared" ca="1" si="5"/>
        <v>0</v>
      </c>
      <c r="Z57">
        <f t="shared" ca="1" si="5"/>
        <v>0</v>
      </c>
    </row>
    <row r="58" spans="18:26">
      <c r="R58">
        <v>53</v>
      </c>
      <c r="S58">
        <f t="shared" ca="1" si="5"/>
        <v>0</v>
      </c>
      <c r="T58" s="249">
        <f t="shared" ca="1" si="5"/>
        <v>0</v>
      </c>
      <c r="U58" s="249">
        <f t="shared" ca="1" si="5"/>
        <v>0</v>
      </c>
      <c r="V58" s="249">
        <f t="shared" ca="1" si="5"/>
        <v>0</v>
      </c>
      <c r="W58" s="249">
        <f t="shared" ca="1" si="5"/>
        <v>0</v>
      </c>
      <c r="X58" s="249">
        <f t="shared" ca="1" si="2"/>
        <v>0</v>
      </c>
      <c r="Y58" s="39">
        <f t="shared" ca="1" si="5"/>
        <v>0</v>
      </c>
      <c r="Z58">
        <f t="shared" ca="1" si="5"/>
        <v>0</v>
      </c>
    </row>
    <row r="59" spans="18:26">
      <c r="R59">
        <v>54</v>
      </c>
      <c r="S59">
        <f t="shared" ca="1" si="5"/>
        <v>0</v>
      </c>
      <c r="T59" s="249">
        <f t="shared" ca="1" si="5"/>
        <v>0</v>
      </c>
      <c r="U59" s="249">
        <f t="shared" ca="1" si="5"/>
        <v>0</v>
      </c>
      <c r="V59" s="249">
        <f t="shared" ca="1" si="5"/>
        <v>0</v>
      </c>
      <c r="W59" s="249">
        <f t="shared" ca="1" si="5"/>
        <v>0</v>
      </c>
      <c r="X59" s="249">
        <f t="shared" ca="1" si="2"/>
        <v>0</v>
      </c>
      <c r="Y59" s="39">
        <f t="shared" ca="1" si="5"/>
        <v>0</v>
      </c>
      <c r="Z59">
        <f t="shared" ca="1" si="5"/>
        <v>0</v>
      </c>
    </row>
    <row r="60" spans="18:26">
      <c r="R60">
        <v>55</v>
      </c>
      <c r="S60">
        <f t="shared" ca="1" si="5"/>
        <v>0</v>
      </c>
      <c r="T60" s="249">
        <f t="shared" ca="1" si="5"/>
        <v>0</v>
      </c>
      <c r="U60" s="249">
        <f t="shared" ca="1" si="5"/>
        <v>0</v>
      </c>
      <c r="V60" s="249">
        <f t="shared" ca="1" si="5"/>
        <v>0</v>
      </c>
      <c r="W60" s="249">
        <f t="shared" ca="1" si="5"/>
        <v>0</v>
      </c>
      <c r="X60" s="249">
        <f t="shared" ca="1" si="2"/>
        <v>0</v>
      </c>
      <c r="Y60" s="39">
        <f t="shared" ca="1" si="5"/>
        <v>0</v>
      </c>
      <c r="Z60">
        <f t="shared" ca="1" si="5"/>
        <v>0</v>
      </c>
    </row>
    <row r="61" spans="18:26">
      <c r="X61" s="270">
        <f ca="1">AVERAGE(X11:X42)</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4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使い方</vt:lpstr>
      <vt:lpstr>事前入力【トラブルの頻度】</vt:lpstr>
      <vt:lpstr>事前結果【トラブルの頻度】</vt:lpstr>
      <vt:lpstr>事後入力【トラブルの頻度】</vt:lpstr>
      <vt:lpstr>事後結果【トラブルの頻度】</vt:lpstr>
      <vt:lpstr>事前入力【声掛けの意識】</vt:lpstr>
      <vt:lpstr>事前結果【声掛けの意識】</vt:lpstr>
      <vt:lpstr>事後入力【声掛けの意識】</vt:lpstr>
      <vt:lpstr>事後結果【声掛けの意識】 </vt:lpstr>
      <vt:lpstr>事前入力【怒りへの対処法】</vt:lpstr>
      <vt:lpstr>事前結果【怒りへの対処法】</vt:lpstr>
      <vt:lpstr>事後入力【怒りへの対処法】</vt:lpstr>
      <vt:lpstr>事後結果【怒りへの対処法】</vt:lpstr>
      <vt:lpstr>事後結果【トラブルの頻度】!Print_Area</vt:lpstr>
      <vt:lpstr>'事後結果【声掛けの意識】 '!Print_Area</vt:lpstr>
      <vt:lpstr>事後結果【怒りへの対処法】!Print_Area</vt:lpstr>
      <vt:lpstr>事後入力【トラブルの頻度】!Print_Area</vt:lpstr>
      <vt:lpstr>事後入力【声掛けの意識】!Print_Area</vt:lpstr>
      <vt:lpstr>事後入力【怒りへの対処法】!Print_Area</vt:lpstr>
      <vt:lpstr>事前結果【トラブルの頻度】!Print_Area</vt:lpstr>
      <vt:lpstr>事前結果【声掛けの意識】!Print_Area</vt:lpstr>
      <vt:lpstr>事前結果【怒りへの対処法】!Print_Area</vt:lpstr>
      <vt:lpstr>事前入力【トラブルの頻度】!Print_Area</vt:lpstr>
      <vt:lpstr>事前入力【声掛けの意識】!Print_Area</vt:lpstr>
      <vt:lpstr>事前入力【怒りへの対処法】!Print_Area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平成26・27年度　小・中・高等学校教育相談  「トラブルについてのアンケート」集計ツールの使用方法</dc:title>
  <dc:subject>佐賀県教育センター</dc:subject>
  <dc:creator>佐賀県教育センター</dc:creator>
  <cp:lastPrinted>2016-02-18T06:28:15Z</cp:lastPrinted>
  <dcterms:created xsi:type="dcterms:W3CDTF">2015-03-19T00:24:16Z</dcterms:created>
  <dcterms:modified xsi:type="dcterms:W3CDTF">2016-02-18T06:29:13Z</dcterms:modified>
</cp:coreProperties>
</file>